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ozabal\Downloads\"/>
    </mc:Choice>
  </mc:AlternateContent>
  <bookViews>
    <workbookView xWindow="0" yWindow="0" windowWidth="0" windowHeight="0"/>
  </bookViews>
  <sheets>
    <sheet name="Rekapitulace stavby" sheetId="1" r:id="rId1"/>
    <sheet name="HPC 1 - Cesta HPC 1" sheetId="2" r:id="rId2"/>
    <sheet name="HPC 2 - Cesta HPC 2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'HPC 1 - Cesta HPC 1'!$C$90:$K$429</definedName>
    <definedName name="_xlnm.Print_Area" localSheetId="1">'HPC 1 - Cesta HPC 1'!$C$4:$J$39,'HPC 1 - Cesta HPC 1'!$C$45:$J$72,'HPC 1 - Cesta HPC 1'!$C$78:$K$429</definedName>
    <definedName name="_xlnm.Print_Titles" localSheetId="1">'HPC 1 - Cesta HPC 1'!$90:$90</definedName>
    <definedName name="_xlnm._FilterDatabase" localSheetId="2" hidden="1">'HPC 2 - Cesta HPC 2'!$C$90:$K$489</definedName>
    <definedName name="_xlnm.Print_Area" localSheetId="2">'HPC 2 - Cesta HPC 2'!$C$4:$J$39,'HPC 2 - Cesta HPC 2'!$C$45:$J$72,'HPC 2 - Cesta HPC 2'!$C$78:$K$489</definedName>
    <definedName name="_xlnm.Print_Titles" localSheetId="2">'HPC 2 - Cesta HPC 2'!$90:$90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486"/>
  <c r="BH486"/>
  <c r="BG486"/>
  <c r="BF486"/>
  <c r="T486"/>
  <c r="R486"/>
  <c r="P486"/>
  <c r="BI482"/>
  <c r="BH482"/>
  <c r="BG482"/>
  <c r="BF482"/>
  <c r="T482"/>
  <c r="R482"/>
  <c r="P482"/>
  <c r="BI477"/>
  <c r="BH477"/>
  <c r="BG477"/>
  <c r="BF477"/>
  <c r="T477"/>
  <c r="R477"/>
  <c r="P477"/>
  <c r="BI474"/>
  <c r="BH474"/>
  <c r="BG474"/>
  <c r="BF474"/>
  <c r="T474"/>
  <c r="R474"/>
  <c r="P474"/>
  <c r="BI470"/>
  <c r="BH470"/>
  <c r="BG470"/>
  <c r="BF470"/>
  <c r="T470"/>
  <c r="R470"/>
  <c r="P470"/>
  <c r="BI466"/>
  <c r="BH466"/>
  <c r="BG466"/>
  <c r="BF466"/>
  <c r="T466"/>
  <c r="R466"/>
  <c r="P466"/>
  <c r="BI461"/>
  <c r="BH461"/>
  <c r="BG461"/>
  <c r="BF461"/>
  <c r="T461"/>
  <c r="R461"/>
  <c r="P461"/>
  <c r="BI454"/>
  <c r="BH454"/>
  <c r="BG454"/>
  <c r="BF454"/>
  <c r="T454"/>
  <c r="R454"/>
  <c r="P454"/>
  <c r="BI449"/>
  <c r="BH449"/>
  <c r="BG449"/>
  <c r="BF449"/>
  <c r="T449"/>
  <c r="R449"/>
  <c r="P449"/>
  <c r="BI446"/>
  <c r="BH446"/>
  <c r="BG446"/>
  <c r="BF446"/>
  <c r="T446"/>
  <c r="R446"/>
  <c r="P446"/>
  <c r="BI438"/>
  <c r="BH438"/>
  <c r="BG438"/>
  <c r="BF438"/>
  <c r="T438"/>
  <c r="R438"/>
  <c r="P438"/>
  <c r="BI431"/>
  <c r="BH431"/>
  <c r="BG431"/>
  <c r="BF431"/>
  <c r="T431"/>
  <c r="R431"/>
  <c r="P431"/>
  <c r="BI425"/>
  <c r="BH425"/>
  <c r="BG425"/>
  <c r="BF425"/>
  <c r="T425"/>
  <c r="R425"/>
  <c r="P425"/>
  <c r="BI419"/>
  <c r="BH419"/>
  <c r="BG419"/>
  <c r="BF419"/>
  <c r="T419"/>
  <c r="R419"/>
  <c r="P419"/>
  <c r="BI412"/>
  <c r="BH412"/>
  <c r="BG412"/>
  <c r="BF412"/>
  <c r="T412"/>
  <c r="R412"/>
  <c r="P412"/>
  <c r="BI406"/>
  <c r="BH406"/>
  <c r="BG406"/>
  <c r="BF406"/>
  <c r="T406"/>
  <c r="R406"/>
  <c r="P406"/>
  <c r="BI403"/>
  <c r="BH403"/>
  <c r="BG403"/>
  <c r="BF403"/>
  <c r="T403"/>
  <c r="R403"/>
  <c r="P403"/>
  <c r="BI396"/>
  <c r="BH396"/>
  <c r="BG396"/>
  <c r="BF396"/>
  <c r="T396"/>
  <c r="R396"/>
  <c r="P396"/>
  <c r="BI393"/>
  <c r="BH393"/>
  <c r="BG393"/>
  <c r="BF393"/>
  <c r="T393"/>
  <c r="R393"/>
  <c r="P393"/>
  <c r="BI386"/>
  <c r="BH386"/>
  <c r="BG386"/>
  <c r="BF386"/>
  <c r="T386"/>
  <c r="R386"/>
  <c r="P386"/>
  <c r="BI384"/>
  <c r="BH384"/>
  <c r="BG384"/>
  <c r="BF384"/>
  <c r="T384"/>
  <c r="R384"/>
  <c r="P384"/>
  <c r="BI378"/>
  <c r="BH378"/>
  <c r="BG378"/>
  <c r="BF378"/>
  <c r="T378"/>
  <c r="R378"/>
  <c r="P378"/>
  <c r="BI374"/>
  <c r="BH374"/>
  <c r="BG374"/>
  <c r="BF374"/>
  <c r="T374"/>
  <c r="R374"/>
  <c r="P374"/>
  <c r="BI367"/>
  <c r="BH367"/>
  <c r="BG367"/>
  <c r="BF367"/>
  <c r="T367"/>
  <c r="R367"/>
  <c r="P367"/>
  <c r="BI360"/>
  <c r="BH360"/>
  <c r="BG360"/>
  <c r="BF360"/>
  <c r="T360"/>
  <c r="R360"/>
  <c r="P360"/>
  <c r="BI353"/>
  <c r="BH353"/>
  <c r="BG353"/>
  <c r="BF353"/>
  <c r="T353"/>
  <c r="R353"/>
  <c r="P353"/>
  <c r="BI346"/>
  <c r="BH346"/>
  <c r="BG346"/>
  <c r="BF346"/>
  <c r="T346"/>
  <c r="R346"/>
  <c r="P346"/>
  <c r="BI339"/>
  <c r="BH339"/>
  <c r="BG339"/>
  <c r="BF339"/>
  <c r="T339"/>
  <c r="R339"/>
  <c r="P339"/>
  <c r="BI332"/>
  <c r="BH332"/>
  <c r="BG332"/>
  <c r="BF332"/>
  <c r="T332"/>
  <c r="R332"/>
  <c r="P332"/>
  <c r="BI325"/>
  <c r="BH325"/>
  <c r="BG325"/>
  <c r="BF325"/>
  <c r="T325"/>
  <c r="R325"/>
  <c r="P325"/>
  <c r="BI318"/>
  <c r="BH318"/>
  <c r="BG318"/>
  <c r="BF318"/>
  <c r="T318"/>
  <c r="R318"/>
  <c r="P318"/>
  <c r="BI311"/>
  <c r="BH311"/>
  <c r="BG311"/>
  <c r="BF311"/>
  <c r="T311"/>
  <c r="R311"/>
  <c r="P311"/>
  <c r="BI304"/>
  <c r="BH304"/>
  <c r="BG304"/>
  <c r="BF304"/>
  <c r="T304"/>
  <c r="R304"/>
  <c r="P304"/>
  <c r="BI296"/>
  <c r="BH296"/>
  <c r="BG296"/>
  <c r="BF296"/>
  <c r="T296"/>
  <c r="R296"/>
  <c r="P296"/>
  <c r="BI290"/>
  <c r="BH290"/>
  <c r="BG290"/>
  <c r="BF290"/>
  <c r="T290"/>
  <c r="R290"/>
  <c r="P290"/>
  <c r="BI287"/>
  <c r="BH287"/>
  <c r="BG287"/>
  <c r="BF287"/>
  <c r="T287"/>
  <c r="R287"/>
  <c r="P287"/>
  <c r="BI282"/>
  <c r="BH282"/>
  <c r="BG282"/>
  <c r="BF282"/>
  <c r="T282"/>
  <c r="R282"/>
  <c r="P282"/>
  <c r="BI280"/>
  <c r="BH280"/>
  <c r="BG280"/>
  <c r="BF280"/>
  <c r="T280"/>
  <c r="R280"/>
  <c r="P280"/>
  <c r="BI275"/>
  <c r="BH275"/>
  <c r="BG275"/>
  <c r="BF275"/>
  <c r="T275"/>
  <c r="R275"/>
  <c r="P275"/>
  <c r="BI270"/>
  <c r="BH270"/>
  <c r="BG270"/>
  <c r="BF270"/>
  <c r="T270"/>
  <c r="R270"/>
  <c r="P270"/>
  <c r="BI267"/>
  <c r="BH267"/>
  <c r="BG267"/>
  <c r="BF267"/>
  <c r="T267"/>
  <c r="R267"/>
  <c r="P267"/>
  <c r="BI262"/>
  <c r="BH262"/>
  <c r="BG262"/>
  <c r="BF262"/>
  <c r="T262"/>
  <c r="R262"/>
  <c r="P262"/>
  <c r="BI258"/>
  <c r="BH258"/>
  <c r="BG258"/>
  <c r="BF258"/>
  <c r="T258"/>
  <c r="R258"/>
  <c r="P258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6"/>
  <c r="BH236"/>
  <c r="BG236"/>
  <c r="BF236"/>
  <c r="T236"/>
  <c r="R236"/>
  <c r="P236"/>
  <c r="BI233"/>
  <c r="BH233"/>
  <c r="BG233"/>
  <c r="BF233"/>
  <c r="T233"/>
  <c r="R233"/>
  <c r="P233"/>
  <c r="BI227"/>
  <c r="BH227"/>
  <c r="BG227"/>
  <c r="BF227"/>
  <c r="T227"/>
  <c r="R227"/>
  <c r="P227"/>
  <c r="BI224"/>
  <c r="BH224"/>
  <c r="BG224"/>
  <c r="BF224"/>
  <c r="T224"/>
  <c r="R224"/>
  <c r="P224"/>
  <c r="BI219"/>
  <c r="BH219"/>
  <c r="BG219"/>
  <c r="BF219"/>
  <c r="T219"/>
  <c r="R219"/>
  <c r="P219"/>
  <c r="BI213"/>
  <c r="BH213"/>
  <c r="BG213"/>
  <c r="BF213"/>
  <c r="T213"/>
  <c r="R213"/>
  <c r="P213"/>
  <c r="BI207"/>
  <c r="BH207"/>
  <c r="BG207"/>
  <c r="BF207"/>
  <c r="T207"/>
  <c r="R207"/>
  <c r="P207"/>
  <c r="BI201"/>
  <c r="BH201"/>
  <c r="BG201"/>
  <c r="BF201"/>
  <c r="T201"/>
  <c r="R201"/>
  <c r="P201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79"/>
  <c r="BH179"/>
  <c r="BG179"/>
  <c r="BF179"/>
  <c r="T179"/>
  <c r="R179"/>
  <c r="P179"/>
  <c r="BI175"/>
  <c r="BH175"/>
  <c r="BG175"/>
  <c r="BF175"/>
  <c r="T175"/>
  <c r="R175"/>
  <c r="P175"/>
  <c r="BI168"/>
  <c r="BH168"/>
  <c r="BG168"/>
  <c r="BF168"/>
  <c r="T168"/>
  <c r="R168"/>
  <c r="P168"/>
  <c r="BI165"/>
  <c r="BH165"/>
  <c r="BG165"/>
  <c r="BF165"/>
  <c r="T165"/>
  <c r="R165"/>
  <c r="P165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38"/>
  <c r="BH138"/>
  <c r="BG138"/>
  <c r="BF138"/>
  <c r="T138"/>
  <c r="R138"/>
  <c r="P138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J87"/>
  <c r="F87"/>
  <c r="F85"/>
  <c r="E83"/>
  <c r="J54"/>
  <c r="F54"/>
  <c r="F52"/>
  <c r="E50"/>
  <c r="J24"/>
  <c r="E24"/>
  <c r="J55"/>
  <c r="J23"/>
  <c r="J18"/>
  <c r="E18"/>
  <c r="F55"/>
  <c r="J17"/>
  <c r="J12"/>
  <c r="J85"/>
  <c r="E7"/>
  <c r="E48"/>
  <c i="2" r="J37"/>
  <c r="J36"/>
  <c i="1" r="AY55"/>
  <c i="2" r="J35"/>
  <c i="1" r="AX55"/>
  <c i="2" r="BI426"/>
  <c r="BH426"/>
  <c r="BG426"/>
  <c r="BF426"/>
  <c r="T426"/>
  <c r="R426"/>
  <c r="P426"/>
  <c r="BI422"/>
  <c r="BH422"/>
  <c r="BG422"/>
  <c r="BF422"/>
  <c r="T422"/>
  <c r="R422"/>
  <c r="P422"/>
  <c r="BI417"/>
  <c r="BH417"/>
  <c r="BG417"/>
  <c r="BF417"/>
  <c r="T417"/>
  <c r="R417"/>
  <c r="P417"/>
  <c r="BI414"/>
  <c r="BH414"/>
  <c r="BG414"/>
  <c r="BF414"/>
  <c r="T414"/>
  <c r="R414"/>
  <c r="P414"/>
  <c r="BI410"/>
  <c r="BH410"/>
  <c r="BG410"/>
  <c r="BF410"/>
  <c r="T410"/>
  <c r="R410"/>
  <c r="P410"/>
  <c r="BI406"/>
  <c r="BH406"/>
  <c r="BG406"/>
  <c r="BF406"/>
  <c r="T406"/>
  <c r="R406"/>
  <c r="P406"/>
  <c r="BI401"/>
  <c r="BH401"/>
  <c r="BG401"/>
  <c r="BF401"/>
  <c r="T401"/>
  <c r="R401"/>
  <c r="P401"/>
  <c r="BI394"/>
  <c r="BH394"/>
  <c r="BG394"/>
  <c r="BF394"/>
  <c r="T394"/>
  <c r="R394"/>
  <c r="P394"/>
  <c r="BI389"/>
  <c r="BH389"/>
  <c r="BG389"/>
  <c r="BF389"/>
  <c r="T389"/>
  <c r="R389"/>
  <c r="P389"/>
  <c r="BI386"/>
  <c r="BH386"/>
  <c r="BG386"/>
  <c r="BF386"/>
  <c r="T386"/>
  <c r="R386"/>
  <c r="P386"/>
  <c r="BI375"/>
  <c r="BH375"/>
  <c r="BG375"/>
  <c r="BF375"/>
  <c r="T375"/>
  <c r="R375"/>
  <c r="P375"/>
  <c r="BI368"/>
  <c r="BH368"/>
  <c r="BG368"/>
  <c r="BF368"/>
  <c r="T368"/>
  <c r="R368"/>
  <c r="P368"/>
  <c r="BI362"/>
  <c r="BH362"/>
  <c r="BG362"/>
  <c r="BF362"/>
  <c r="T362"/>
  <c r="R362"/>
  <c r="P362"/>
  <c r="BI356"/>
  <c r="BH356"/>
  <c r="BG356"/>
  <c r="BF356"/>
  <c r="T356"/>
  <c r="R356"/>
  <c r="P356"/>
  <c r="BI349"/>
  <c r="BH349"/>
  <c r="BG349"/>
  <c r="BF349"/>
  <c r="T349"/>
  <c r="R349"/>
  <c r="P349"/>
  <c r="BI343"/>
  <c r="BH343"/>
  <c r="BG343"/>
  <c r="BF343"/>
  <c r="T343"/>
  <c r="R343"/>
  <c r="P343"/>
  <c r="BI340"/>
  <c r="BH340"/>
  <c r="BG340"/>
  <c r="BF340"/>
  <c r="T340"/>
  <c r="R340"/>
  <c r="P340"/>
  <c r="BI333"/>
  <c r="BH333"/>
  <c r="BG333"/>
  <c r="BF333"/>
  <c r="T333"/>
  <c r="R333"/>
  <c r="P333"/>
  <c r="BI330"/>
  <c r="BH330"/>
  <c r="BG330"/>
  <c r="BF330"/>
  <c r="T330"/>
  <c r="R330"/>
  <c r="P330"/>
  <c r="BI324"/>
  <c r="BH324"/>
  <c r="BG324"/>
  <c r="BF324"/>
  <c r="T324"/>
  <c r="R324"/>
  <c r="P324"/>
  <c r="BI322"/>
  <c r="BH322"/>
  <c r="BG322"/>
  <c r="BF322"/>
  <c r="T322"/>
  <c r="R322"/>
  <c r="P322"/>
  <c r="BI316"/>
  <c r="BH316"/>
  <c r="BG316"/>
  <c r="BF316"/>
  <c r="T316"/>
  <c r="R316"/>
  <c r="P316"/>
  <c r="BI308"/>
  <c r="BH308"/>
  <c r="BG308"/>
  <c r="BF308"/>
  <c r="T308"/>
  <c r="R308"/>
  <c r="P308"/>
  <c r="BI301"/>
  <c r="BH301"/>
  <c r="BG301"/>
  <c r="BF301"/>
  <c r="T301"/>
  <c r="R301"/>
  <c r="P301"/>
  <c r="BI294"/>
  <c r="BH294"/>
  <c r="BG294"/>
  <c r="BF294"/>
  <c r="T294"/>
  <c r="R294"/>
  <c r="P294"/>
  <c r="BI287"/>
  <c r="BH287"/>
  <c r="BG287"/>
  <c r="BF287"/>
  <c r="T287"/>
  <c r="R287"/>
  <c r="P287"/>
  <c r="BI280"/>
  <c r="BH280"/>
  <c r="BG280"/>
  <c r="BF280"/>
  <c r="T280"/>
  <c r="R280"/>
  <c r="P280"/>
  <c r="BI273"/>
  <c r="BH273"/>
  <c r="BG273"/>
  <c r="BF273"/>
  <c r="T273"/>
  <c r="R273"/>
  <c r="P273"/>
  <c r="BI266"/>
  <c r="BH266"/>
  <c r="BG266"/>
  <c r="BF266"/>
  <c r="T266"/>
  <c r="R266"/>
  <c r="P266"/>
  <c r="BI258"/>
  <c r="BH258"/>
  <c r="BG258"/>
  <c r="BF258"/>
  <c r="T258"/>
  <c r="T251"/>
  <c r="R258"/>
  <c r="R251"/>
  <c r="P258"/>
  <c r="P251"/>
  <c r="BI252"/>
  <c r="BH252"/>
  <c r="BG252"/>
  <c r="BF252"/>
  <c r="T252"/>
  <c r="R252"/>
  <c r="P252"/>
  <c r="BI249"/>
  <c r="BH249"/>
  <c r="BG249"/>
  <c r="BF249"/>
  <c r="T249"/>
  <c r="R249"/>
  <c r="P249"/>
  <c r="BI244"/>
  <c r="BH244"/>
  <c r="BG244"/>
  <c r="BF244"/>
  <c r="T244"/>
  <c r="R244"/>
  <c r="P244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9"/>
  <c r="BH229"/>
  <c r="BG229"/>
  <c r="BF229"/>
  <c r="T229"/>
  <c r="R229"/>
  <c r="P229"/>
  <c r="BI224"/>
  <c r="BH224"/>
  <c r="BG224"/>
  <c r="BF224"/>
  <c r="T224"/>
  <c r="R224"/>
  <c r="P224"/>
  <c r="BI220"/>
  <c r="BH220"/>
  <c r="BG220"/>
  <c r="BF220"/>
  <c r="T220"/>
  <c r="R220"/>
  <c r="P220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5"/>
  <c r="BH195"/>
  <c r="BG195"/>
  <c r="BF195"/>
  <c r="T195"/>
  <c r="R195"/>
  <c r="P195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5"/>
  <c r="BH175"/>
  <c r="BG175"/>
  <c r="BF175"/>
  <c r="T175"/>
  <c r="R175"/>
  <c r="P175"/>
  <c r="BI169"/>
  <c r="BH169"/>
  <c r="BG169"/>
  <c r="BF169"/>
  <c r="T169"/>
  <c r="R169"/>
  <c r="P169"/>
  <c r="BI163"/>
  <c r="BH163"/>
  <c r="BG163"/>
  <c r="BF163"/>
  <c r="T163"/>
  <c r="R163"/>
  <c r="P163"/>
  <c r="BI156"/>
  <c r="BH156"/>
  <c r="BG156"/>
  <c r="BF156"/>
  <c r="T156"/>
  <c r="R156"/>
  <c r="P156"/>
  <c r="BI151"/>
  <c r="BH151"/>
  <c r="BG151"/>
  <c r="BF151"/>
  <c r="T151"/>
  <c r="R151"/>
  <c r="P151"/>
  <c r="BI147"/>
  <c r="BH147"/>
  <c r="BG147"/>
  <c r="BF147"/>
  <c r="T147"/>
  <c r="R147"/>
  <c r="P147"/>
  <c r="BI140"/>
  <c r="BH140"/>
  <c r="BG140"/>
  <c r="BF140"/>
  <c r="T140"/>
  <c r="R140"/>
  <c r="P140"/>
  <c r="BI137"/>
  <c r="BH137"/>
  <c r="BG137"/>
  <c r="BF137"/>
  <c r="T137"/>
  <c r="R137"/>
  <c r="P137"/>
  <c r="BI131"/>
  <c r="BH131"/>
  <c r="BG131"/>
  <c r="BF131"/>
  <c r="T131"/>
  <c r="R131"/>
  <c r="P131"/>
  <c r="BI128"/>
  <c r="BH128"/>
  <c r="BG128"/>
  <c r="BF128"/>
  <c r="T128"/>
  <c r="R128"/>
  <c r="P128"/>
  <c r="BI122"/>
  <c r="BH122"/>
  <c r="BG122"/>
  <c r="BF122"/>
  <c r="T122"/>
  <c r="R122"/>
  <c r="P122"/>
  <c r="BI116"/>
  <c r="BH116"/>
  <c r="BG116"/>
  <c r="BF116"/>
  <c r="T116"/>
  <c r="R116"/>
  <c r="P116"/>
  <c r="BI110"/>
  <c r="BH110"/>
  <c r="BG110"/>
  <c r="BF110"/>
  <c r="T110"/>
  <c r="R110"/>
  <c r="P110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J87"/>
  <c r="F87"/>
  <c r="F85"/>
  <c r="E83"/>
  <c r="J54"/>
  <c r="F54"/>
  <c r="F52"/>
  <c r="E50"/>
  <c r="J24"/>
  <c r="E24"/>
  <c r="J88"/>
  <c r="J23"/>
  <c r="J18"/>
  <c r="E18"/>
  <c r="F55"/>
  <c r="J17"/>
  <c r="J12"/>
  <c r="J85"/>
  <c r="E7"/>
  <c r="E81"/>
  <c i="1" r="L50"/>
  <c r="AM50"/>
  <c r="AM49"/>
  <c r="L49"/>
  <c r="AM47"/>
  <c r="L47"/>
  <c r="L45"/>
  <c r="L44"/>
  <c i="2" r="J218"/>
  <c r="BK140"/>
  <c r="J343"/>
  <c r="J237"/>
  <c r="BK110"/>
  <c r="BK273"/>
  <c r="J163"/>
  <c r="J422"/>
  <c i="3" r="J470"/>
  <c r="BK353"/>
  <c r="BK103"/>
  <c r="BK339"/>
  <c r="BK236"/>
  <c r="J425"/>
  <c r="J290"/>
  <c r="BK187"/>
  <c r="BK282"/>
  <c r="J219"/>
  <c i="2" r="BK252"/>
  <c r="J156"/>
  <c r="J362"/>
  <c r="BK308"/>
  <c r="BK128"/>
  <c r="J280"/>
  <c r="BK422"/>
  <c i="3" r="J482"/>
  <c r="BK374"/>
  <c r="BK138"/>
  <c r="J119"/>
  <c r="J393"/>
  <c r="BK256"/>
  <c r="J446"/>
  <c r="J325"/>
  <c r="BK107"/>
  <c r="BK201"/>
  <c i="2" r="J273"/>
  <c r="BK175"/>
  <c r="J386"/>
  <c r="J287"/>
  <c r="J195"/>
  <c r="J375"/>
  <c r="BK244"/>
  <c r="J137"/>
  <c i="3" r="BK454"/>
  <c r="J367"/>
  <c r="BK224"/>
  <c r="J396"/>
  <c r="BK287"/>
  <c r="J148"/>
  <c r="J378"/>
  <c r="J224"/>
  <c r="J275"/>
  <c r="BK193"/>
  <c i="2" r="BK258"/>
  <c r="BK163"/>
  <c r="BK340"/>
  <c r="J244"/>
  <c r="J122"/>
  <c r="J252"/>
  <c r="BK169"/>
  <c r="BK410"/>
  <c i="3" r="J449"/>
  <c r="J193"/>
  <c r="BK412"/>
  <c r="J267"/>
  <c r="J125"/>
  <c r="BK367"/>
  <c r="BK219"/>
  <c r="BK111"/>
  <c r="J190"/>
  <c i="2" r="BK242"/>
  <c r="BK195"/>
  <c r="BK401"/>
  <c r="BK280"/>
  <c r="BK156"/>
  <c r="BK386"/>
  <c r="BK218"/>
  <c r="BK116"/>
  <c i="3" r="BK482"/>
  <c r="J412"/>
  <c r="BK190"/>
  <c r="J374"/>
  <c r="J165"/>
  <c r="J454"/>
  <c r="BK332"/>
  <c r="J156"/>
  <c r="BK267"/>
  <c i="2" r="BK330"/>
  <c r="J181"/>
  <c r="BK99"/>
  <c r="J349"/>
  <c r="BK266"/>
  <c r="BK362"/>
  <c r="J232"/>
  <c r="J151"/>
  <c i="3" r="BK486"/>
  <c r="BK431"/>
  <c r="BK262"/>
  <c r="J122"/>
  <c r="J94"/>
  <c r="J353"/>
  <c r="BK179"/>
  <c r="J107"/>
  <c r="BK384"/>
  <c r="BK246"/>
  <c r="J280"/>
  <c r="J175"/>
  <c i="2" r="BK249"/>
  <c r="BK147"/>
  <c r="BK356"/>
  <c r="BK333"/>
  <c r="J258"/>
  <c r="J116"/>
  <c r="J266"/>
  <c r="BK198"/>
  <c r="BK414"/>
  <c i="3" r="BK425"/>
  <c r="BK311"/>
  <c r="J168"/>
  <c r="J360"/>
  <c r="BK184"/>
  <c r="BK461"/>
  <c r="J339"/>
  <c r="J201"/>
  <c r="BK128"/>
  <c r="J213"/>
  <c i="2" r="J301"/>
  <c r="J213"/>
  <c r="J103"/>
  <c r="BK349"/>
  <c r="J224"/>
  <c r="BK94"/>
  <c r="BK294"/>
  <c r="BK189"/>
  <c r="BK417"/>
  <c i="3" r="BK477"/>
  <c r="BK378"/>
  <c r="J246"/>
  <c r="BK386"/>
  <c r="J207"/>
  <c r="J103"/>
  <c r="J282"/>
  <c r="BK159"/>
  <c r="J270"/>
  <c r="J111"/>
  <c i="2" r="J406"/>
  <c r="BK122"/>
  <c r="J356"/>
  <c r="J316"/>
  <c r="J131"/>
  <c r="BK322"/>
  <c r="BK186"/>
  <c r="J414"/>
  <c i="3" r="BK446"/>
  <c r="J287"/>
  <c r="J461"/>
  <c r="BK296"/>
  <c r="J115"/>
  <c r="BK360"/>
  <c r="BK233"/>
  <c r="J99"/>
  <c r="J187"/>
  <c i="2" r="J229"/>
  <c r="J389"/>
  <c r="J340"/>
  <c r="BK213"/>
  <c r="BK103"/>
  <c r="J249"/>
  <c r="BK181"/>
  <c r="J417"/>
  <c i="3" r="BK474"/>
  <c r="BK396"/>
  <c r="J227"/>
  <c r="BK115"/>
  <c r="BK318"/>
  <c r="J159"/>
  <c r="J419"/>
  <c r="BK280"/>
  <c r="BK165"/>
  <c r="BK258"/>
  <c r="BK119"/>
  <c i="2" r="BK224"/>
  <c r="J128"/>
  <c r="J322"/>
  <c r="J140"/>
  <c r="J308"/>
  <c r="J426"/>
  <c i="3" r="BK470"/>
  <c r="BK393"/>
  <c r="BK251"/>
  <c r="BK419"/>
  <c r="BK241"/>
  <c r="BK122"/>
  <c r="BK406"/>
  <c r="J258"/>
  <c r="J152"/>
  <c r="J256"/>
  <c i="2" r="BK324"/>
  <c r="J189"/>
  <c r="J394"/>
  <c r="J324"/>
  <c r="J198"/>
  <c r="BK389"/>
  <c r="BK220"/>
  <c r="J99"/>
  <c i="3" r="J486"/>
  <c r="J406"/>
  <c r="BK275"/>
  <c r="BK449"/>
  <c r="J311"/>
  <c r="BK152"/>
  <c r="J386"/>
  <c r="J251"/>
  <c r="J144"/>
  <c r="J233"/>
  <c i="2" r="BK287"/>
  <c r="J169"/>
  <c r="BK375"/>
  <c r="J333"/>
  <c r="J203"/>
  <c r="J401"/>
  <c r="J242"/>
  <c r="J94"/>
  <c i="3" r="J477"/>
  <c r="J384"/>
  <c r="J241"/>
  <c r="J403"/>
  <c r="J262"/>
  <c r="BK144"/>
  <c r="BK403"/>
  <c r="BK270"/>
  <c r="J138"/>
  <c r="J236"/>
  <c i="2" r="J294"/>
  <c r="BK208"/>
  <c r="BK131"/>
  <c r="J330"/>
  <c r="J186"/>
  <c r="BK394"/>
  <c r="J208"/>
  <c r="J110"/>
  <c r="BK406"/>
  <c i="3" r="J466"/>
  <c r="J296"/>
  <c r="BK125"/>
  <c r="J438"/>
  <c r="BK290"/>
  <c r="J128"/>
  <c r="J346"/>
  <c r="BK213"/>
  <c r="BK148"/>
  <c r="BK227"/>
  <c i="2" r="BK316"/>
  <c r="BK203"/>
  <c r="J410"/>
  <c r="BK343"/>
  <c r="J220"/>
  <c r="BK426"/>
  <c r="BK229"/>
  <c r="J175"/>
  <c i="1" r="AS54"/>
  <c i="3" r="BK466"/>
  <c r="J332"/>
  <c r="BK168"/>
  <c r="BK438"/>
  <c r="J304"/>
  <c r="J179"/>
  <c r="BK94"/>
  <c r="BK156"/>
  <c i="2" r="BK232"/>
  <c r="BK137"/>
  <c r="J368"/>
  <c r="BK301"/>
  <c r="BK151"/>
  <c r="BK368"/>
  <c r="BK237"/>
  <c r="J147"/>
  <c i="3" r="J474"/>
  <c r="BK325"/>
  <c r="BK99"/>
  <c r="BK346"/>
  <c r="BK175"/>
  <c r="J431"/>
  <c r="J318"/>
  <c r="J184"/>
  <c r="BK304"/>
  <c r="BK207"/>
  <c i="2" l="1" r="P93"/>
  <c r="R265"/>
  <c r="R315"/>
  <c r="R385"/>
  <c r="BK393"/>
  <c r="J393"/>
  <c r="J67"/>
  <c r="R393"/>
  <c r="R392"/>
  <c r="P405"/>
  <c r="T405"/>
  <c r="R413"/>
  <c r="BK421"/>
  <c r="J421"/>
  <c r="J71"/>
  <c r="R421"/>
  <c i="3" r="T93"/>
  <c r="T289"/>
  <c r="T303"/>
  <c r="P377"/>
  <c r="P445"/>
  <c r="T453"/>
  <c r="T452"/>
  <c r="T465"/>
  <c r="BK481"/>
  <c r="J481"/>
  <c r="J71"/>
  <c i="2" r="T93"/>
  <c r="BK265"/>
  <c r="J265"/>
  <c r="J63"/>
  <c r="BK315"/>
  <c r="J315"/>
  <c r="J64"/>
  <c r="BK385"/>
  <c r="J385"/>
  <c r="J65"/>
  <c r="T385"/>
  <c r="P393"/>
  <c r="P392"/>
  <c r="T393"/>
  <c r="T392"/>
  <c r="BK405"/>
  <c r="J405"/>
  <c r="J69"/>
  <c r="R405"/>
  <c r="R404"/>
  <c r="BK413"/>
  <c r="J413"/>
  <c r="J70"/>
  <c r="P413"/>
  <c r="T413"/>
  <c r="P421"/>
  <c r="T421"/>
  <c i="3" r="P93"/>
  <c r="P289"/>
  <c r="R303"/>
  <c r="T377"/>
  <c r="R445"/>
  <c r="BK453"/>
  <c r="J453"/>
  <c r="J67"/>
  <c r="BK465"/>
  <c r="J465"/>
  <c r="J69"/>
  <c r="R465"/>
  <c r="T473"/>
  <c r="T481"/>
  <c i="2" r="BK93"/>
  <c r="P265"/>
  <c r="T315"/>
  <c i="3" r="R93"/>
  <c r="R92"/>
  <c r="R289"/>
  <c r="P303"/>
  <c r="R377"/>
  <c r="T445"/>
  <c r="P453"/>
  <c r="P452"/>
  <c r="P465"/>
  <c r="R473"/>
  <c r="R481"/>
  <c i="2" r="R93"/>
  <c r="R92"/>
  <c r="T265"/>
  <c r="P315"/>
  <c r="P385"/>
  <c i="3" r="BK93"/>
  <c r="J93"/>
  <c r="J61"/>
  <c r="BK289"/>
  <c r="J289"/>
  <c r="J62"/>
  <c r="BK303"/>
  <c r="J303"/>
  <c r="J63"/>
  <c r="BK377"/>
  <c r="J377"/>
  <c r="J64"/>
  <c r="BK445"/>
  <c r="J445"/>
  <c r="J65"/>
  <c r="R453"/>
  <c r="R452"/>
  <c r="BK473"/>
  <c r="J473"/>
  <c r="J70"/>
  <c r="P473"/>
  <c r="P481"/>
  <c i="2" r="BK251"/>
  <c r="J251"/>
  <c r="J62"/>
  <c r="J93"/>
  <c r="J61"/>
  <c i="3" r="J88"/>
  <c r="BE94"/>
  <c r="BE99"/>
  <c r="BE103"/>
  <c r="BE111"/>
  <c r="BE119"/>
  <c r="BE125"/>
  <c r="BE138"/>
  <c r="BE144"/>
  <c r="BE148"/>
  <c r="BE156"/>
  <c r="BE159"/>
  <c r="BE165"/>
  <c r="BE179"/>
  <c r="BE224"/>
  <c r="BE241"/>
  <c r="BE246"/>
  <c r="BE270"/>
  <c r="BE287"/>
  <c r="BE311"/>
  <c r="E81"/>
  <c r="F88"/>
  <c r="BE115"/>
  <c r="BE122"/>
  <c r="BE168"/>
  <c r="BE201"/>
  <c r="BE236"/>
  <c r="BE251"/>
  <c r="BE258"/>
  <c r="BE262"/>
  <c r="BE282"/>
  <c r="BE290"/>
  <c r="BE384"/>
  <c r="BE425"/>
  <c r="BE431"/>
  <c r="BE449"/>
  <c r="BE454"/>
  <c r="BE461"/>
  <c r="J52"/>
  <c r="BE107"/>
  <c r="BE128"/>
  <c r="BE152"/>
  <c r="BE190"/>
  <c r="BE213"/>
  <c r="BE219"/>
  <c r="BE227"/>
  <c r="BE256"/>
  <c r="BE267"/>
  <c r="BE275"/>
  <c r="BE280"/>
  <c r="BE304"/>
  <c r="BE325"/>
  <c r="BE332"/>
  <c r="BE353"/>
  <c r="BE367"/>
  <c r="BE378"/>
  <c r="BE386"/>
  <c r="BE393"/>
  <c r="BE406"/>
  <c r="BE412"/>
  <c r="BE419"/>
  <c r="BE438"/>
  <c r="BE175"/>
  <c r="BE184"/>
  <c r="BE187"/>
  <c r="BE193"/>
  <c r="BE207"/>
  <c r="BE233"/>
  <c r="BE296"/>
  <c r="BE318"/>
  <c r="BE339"/>
  <c r="BE346"/>
  <c r="BE360"/>
  <c r="BE374"/>
  <c r="BE396"/>
  <c r="BE403"/>
  <c r="BE446"/>
  <c r="BE466"/>
  <c r="BE470"/>
  <c r="BE474"/>
  <c r="BE477"/>
  <c r="BE482"/>
  <c r="BE486"/>
  <c i="2" r="BE406"/>
  <c r="BE414"/>
  <c r="BE417"/>
  <c r="BE422"/>
  <c r="BE426"/>
  <c r="J52"/>
  <c r="J55"/>
  <c r="F88"/>
  <c r="BE94"/>
  <c r="BE116"/>
  <c r="BE137"/>
  <c r="BE189"/>
  <c r="BE220"/>
  <c r="BE224"/>
  <c r="BE252"/>
  <c r="BE258"/>
  <c r="BE280"/>
  <c r="BE316"/>
  <c r="BE362"/>
  <c r="E48"/>
  <c r="BE122"/>
  <c r="BE163"/>
  <c r="BE218"/>
  <c r="BE229"/>
  <c r="BE237"/>
  <c r="BE244"/>
  <c r="BE249"/>
  <c r="BE333"/>
  <c r="BE340"/>
  <c r="BE343"/>
  <c r="BE349"/>
  <c r="BE356"/>
  <c r="BE368"/>
  <c r="BE375"/>
  <c r="BE386"/>
  <c r="BE389"/>
  <c r="BE394"/>
  <c r="BE401"/>
  <c r="BE410"/>
  <c r="BE99"/>
  <c r="BE103"/>
  <c r="BE110"/>
  <c r="BE128"/>
  <c r="BE131"/>
  <c r="BE140"/>
  <c r="BE147"/>
  <c r="BE151"/>
  <c r="BE156"/>
  <c r="BE169"/>
  <c r="BE175"/>
  <c r="BE181"/>
  <c r="BE186"/>
  <c r="BE195"/>
  <c r="BE198"/>
  <c r="BE203"/>
  <c r="BE208"/>
  <c r="BE213"/>
  <c r="BE232"/>
  <c r="BE242"/>
  <c r="BE266"/>
  <c r="BE273"/>
  <c r="BE287"/>
  <c r="BE294"/>
  <c r="BE301"/>
  <c r="BE308"/>
  <c r="BE322"/>
  <c r="BE324"/>
  <c r="BE330"/>
  <c i="3" r="F35"/>
  <c i="1" r="BB56"/>
  <c i="3" r="F36"/>
  <c i="1" r="BC56"/>
  <c i="2" r="F37"/>
  <c i="1" r="BD55"/>
  <c i="2" r="F35"/>
  <c i="1" r="BB55"/>
  <c i="3" r="F37"/>
  <c i="1" r="BD56"/>
  <c i="3" r="J34"/>
  <c i="1" r="AW56"/>
  <c i="2" r="F36"/>
  <c i="1" r="BC55"/>
  <c i="2" r="F34"/>
  <c i="1" r="BA55"/>
  <c i="2" r="J34"/>
  <c i="1" r="AW55"/>
  <c i="3" r="F34"/>
  <c i="1" r="BA56"/>
  <c i="3" l="1" r="P92"/>
  <c r="T92"/>
  <c i="2" r="T404"/>
  <c i="3" r="P464"/>
  <c i="2" r="BK92"/>
  <c i="3" r="R464"/>
  <c i="2" r="T92"/>
  <c r="T91"/>
  <c r="R91"/>
  <c r="P404"/>
  <c i="3" r="R91"/>
  <c r="T464"/>
  <c i="2" r="P92"/>
  <c r="P91"/>
  <c i="1" r="AU55"/>
  <c i="2" r="BK404"/>
  <c r="J404"/>
  <c r="J68"/>
  <c i="3" r="BK452"/>
  <c r="J452"/>
  <c r="J66"/>
  <c i="2" r="BK392"/>
  <c r="J392"/>
  <c r="J66"/>
  <c i="3" r="BK92"/>
  <c r="J92"/>
  <c r="J60"/>
  <c r="BK464"/>
  <c r="J464"/>
  <c r="J68"/>
  <c i="1" r="BB54"/>
  <c r="W31"/>
  <c i="2" r="J33"/>
  <c i="1" r="AV55"/>
  <c r="AT55"/>
  <c i="3" r="J33"/>
  <c i="1" r="AV56"/>
  <c r="AT56"/>
  <c i="2" r="F33"/>
  <c i="1" r="AZ55"/>
  <c i="3" r="F33"/>
  <c i="1" r="AZ56"/>
  <c r="BD54"/>
  <c r="W33"/>
  <c r="BC54"/>
  <c r="W32"/>
  <c r="BA54"/>
  <c r="AW54"/>
  <c r="AK30"/>
  <c i="2" l="1" r="BK91"/>
  <c r="J91"/>
  <c r="J59"/>
  <c i="3" r="T91"/>
  <c r="P91"/>
  <c i="1" r="AU56"/>
  <c i="3" r="BK91"/>
  <c r="J91"/>
  <c i="2" r="J92"/>
  <c r="J60"/>
  <c i="1" r="AU54"/>
  <c r="AY54"/>
  <c r="W30"/>
  <c i="3" r="J30"/>
  <c i="1" r="AG56"/>
  <c r="AX54"/>
  <c r="AZ54"/>
  <c r="W29"/>
  <c i="3" l="1" r="J39"/>
  <c r="J59"/>
  <c i="1" r="AN56"/>
  <c i="2" r="J30"/>
  <c i="1" r="AG55"/>
  <c r="AG54"/>
  <c r="AK26"/>
  <c r="AV54"/>
  <c r="AK29"/>
  <c r="AK35"/>
  <c i="2" l="1" r="J39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<sst xmlns="http://schemas.openxmlformats.org/spreadsheetml/2006/main">
  <si>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</si>
  <si>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</si>
  <si>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</si>
  <si>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</si>
  <si>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</si>
  <si>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{da06a20d-e732-47f3-84b7-c1a63d7010b5}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</si>
  <si>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</si>
  <si>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</si>
  <si>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</si>
  <si>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</si>
  <si>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</si>
  <si>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</si>
  <si>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</si>
  <si>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</si>
  <si>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J-09/21-a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</si>
  <si>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</si>
  <si>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</si>
  <si>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Cesty HPC 1 a HPC 2 v k.ú. Plačovice</t>
  </si>
  <si>
    <t>KSO:</t>
  </si>
  <si>
    <t/>
  </si>
  <si>
    <t>CC-CZ:</t>
  </si>
  <si>
    <t>Místo:</t>
  </si>
  <si>
    <t>k.ú. Plačovice</t>
  </si>
  <si>
    <t>Datum:</t>
  </si>
  <si>
    <t>6. 9. 2021</t>
  </si>
  <si>
    <t>Zadavatel:</t>
  </si>
  <si>
    <t>IČ:</t>
  </si>
  <si>
    <t>Česká republika – SPÚ, Pobočka J. Hradec</t>
  </si>
  <si>
    <t>DIČ:</t>
  </si>
  <si>
    <t>Uchazeč:</t>
  </si>
  <si>
    <t>Vyplň údaj</t>
  </si>
  <si>
    <t>Projektant:</t>
  </si>
  <si>
    <t>P - atelier JH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</si>
  <si>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</si>
  <si>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</si>
  <si>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</si>
  <si>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</si>
  <si>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</si>
  <si>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</si>
  <si>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</si>
  <si>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</si>
  <si>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</si>
  <si>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</si>
  <si>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</si>
  <si>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</si>
  <si>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</si>
  <si>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</si>
  <si>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</si>
  <si>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</si>
  <si>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</si>
  <si>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</si>
  <si>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</si>
  <si>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</si>
  <si>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</si>
  <si>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</si>
  <si>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</si>
  <si>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</si>
  <si>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</si>
  <si>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</si>
  <si>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</si>
  <si>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</si>
  <si>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</si>
  <si>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</si>
  <si>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</si>
  <si>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</si>
  <si>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</si>
  <si>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</si>
  <si>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</si>
  <si>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</si>
  <si>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</si>
  <si>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</si>
  <si>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</si>
  <si>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</si>
  <si>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</si>
  <si>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</si>
  <si>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</si>
  <si>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</si>
  <si>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HPC 1</t>
  </si>
  <si>
    <t>Cesta HPC 1</t>
  </si>
  <si>
    <t>STA</t>
  </si>
  <si>
    <t>1</t>
  </si>
  <si>
    <t>{49acf099-db5e-4b81-b224-f457d9e17f07}</t>
  </si>
  <si>
    <t>822 29</t>
  </si>
  <si>
    <t>2</t>
  </si>
  <si>
    <t>HPC 2</t>
  </si>
  <si>
    <t>Cesta HPC 2</t>
  </si>
  <si>
    <t>{56ed0d66-db71-4f8e-acd2-db7c4111bd38}</t>
  </si>
  <si>
    <t>KRYCÍ LIST SOUPISU PRACÍ</t>
  </si>
  <si>
    <t>Objekt:</t>
  </si>
  <si>
    <t>HPC 1 - Cesta HPC 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</si>
  <si>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</si>
  <si>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</si>
  <si>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</si>
  <si>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</si>
  <si>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</si>
  <si>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</si>
  <si>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</si>
  <si>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</si>
  <si>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</si>
  <si>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998 - Přesun hmot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</si>
  <si>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</si>
  <si>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</si>
  <si>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</si>
  <si>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</si>
  <si>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</si>
  <si>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</si>
  <si>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</si>
  <si>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</si>
  <si>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</si>
  <si>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</si>
  <si>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</si>
  <si>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</si>
  <si>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</si>
  <si>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</si>
  <si>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</si>
  <si>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</si>
  <si>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</si>
  <si>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</si>
  <si>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</si>
  <si>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</si>
  <si>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</si>
  <si>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</si>
  <si>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</si>
  <si>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</si>
  <si>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</si>
  <si>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průměru kmene do 100 mm i s kořeny sklonu terénu do 1:5 z celkové plochy přes 100 do 500 m2 strojně</t>
  </si>
  <si>
    <t>m2</t>
  </si>
  <si>
    <t>CS ÚRS 2023 01</t>
  </si>
  <si>
    <t>4</t>
  </si>
  <si>
    <t>-1860913977</t>
  </si>
  <si>
    <t>PP</t>
  </si>
  <si>
    <t>Odstranění křovin a stromů s odstraněním kořenů strojně průměru kmene do 100 mm v rovině nebo ve svahu sklonu terénu do 1:5, při celkové ploše přes 100 do 500 m2</t>
  </si>
  <si>
    <t>Online PSC</t>
  </si>
  <si>
    <t>https://podminky.urs.cz/item/CS_URS_2023_01/111251102</t>
  </si>
  <si>
    <t>VV</t>
  </si>
  <si>
    <t>"Přípravné práce"</t>
  </si>
  <si>
    <t>"Kácení - souvislý porost, křoviny, trnky (vč. solitérní náletové zeleně)" 320,5+17,0</t>
  </si>
  <si>
    <t>111209111</t>
  </si>
  <si>
    <t>Spálení proutí a klestu</t>
  </si>
  <si>
    <t>-800611029</t>
  </si>
  <si>
    <t>Spálení proutí, klestu z prořezávek a odstraněných křovin pro jakoukoliv dřevinu</t>
  </si>
  <si>
    <t>https://podminky.urs.cz/item/CS_URS_2023_01/111209111</t>
  </si>
  <si>
    <t>P</t>
  </si>
  <si>
    <t>Poznámka k položce:_x000d_
příp. odlišná likvidace (štěpkování, odvoz)</t>
  </si>
  <si>
    <t>3</t>
  </si>
  <si>
    <t>122252206</t>
  </si>
  <si>
    <t>Odkopávky a prokopávky nezapažené pro silnice a dálnice v hornině třídy těžitelnosti I objem do 5000 m3 strojně</t>
  </si>
  <si>
    <t>m3</t>
  </si>
  <si>
    <t>-1649326861</t>
  </si>
  <si>
    <t>Odkopávky a prokopávky nezapažené pro silnice a dálnice strojně v hornině třídy těžitelnosti I přes 1 000 do 5 000 m3</t>
  </si>
  <si>
    <t>https://podminky.urs.cz/item/CS_URS_2023_01/122252206</t>
  </si>
  <si>
    <t>Poznámka k položce:_x000d_
Položka bude čerpána po odsouhlasení objednatelem, na základě výsledků zatěžovacích zkoušek, v rozsahu dle pokynů geotechnického dozoru a za souhlasu TDI !</t>
  </si>
  <si>
    <t xml:space="preserve">"Zemní práce - sanace" </t>
  </si>
  <si>
    <t>"digitálně odměřeno z přílohy situace a vzorového řezu"</t>
  </si>
  <si>
    <t>"výkop pro provedení sanací podloží vozovky tl. 500+50mm" 7666,34*0,55</t>
  </si>
  <si>
    <t>122252207</t>
  </si>
  <si>
    <t>Odkopávky a prokopávky nezapažené pro silnice a dálnice v hornině třídy těžitelnosti I objem přes 5000 m3 strojně</t>
  </si>
  <si>
    <t>1174158382</t>
  </si>
  <si>
    <t>Odkopávky a prokopávky nezapažené pro silnice a dálnice strojně v hornině třídy těžitelnosti I přes 5 000 m3</t>
  </si>
  <si>
    <t>https://podminky.urs.cz/item/CS_URS_2023_01/122252207</t>
  </si>
  <si>
    <t xml:space="preserve">"Zemní práce" </t>
  </si>
  <si>
    <t>"dle bilance kubatur"</t>
  </si>
  <si>
    <t>"výkop pro realizaci cesty" 5706,47</t>
  </si>
  <si>
    <t>5</t>
  </si>
  <si>
    <t>132251102</t>
  </si>
  <si>
    <t>Hloubení rýh nezapažených š do 800 mm v hornině třídy těžitelnosti I skupiny 3 objem do 50 m3 strojně</t>
  </si>
  <si>
    <t>-304378896</t>
  </si>
  <si>
    <t>Hloubení nezapažených rýh šířky do 800 mm strojně s urovnáním dna do předepsaného profilu a spádu v hornině třídy těžitelnosti I skupiny 3 přes 20 do 50 m3</t>
  </si>
  <si>
    <t>https://podminky.urs.cz/item/CS_URS_2023_01/132251102</t>
  </si>
  <si>
    <t>"výkop pro realizaci propustku" 32,81</t>
  </si>
  <si>
    <t>6</t>
  </si>
  <si>
    <t>132251104</t>
  </si>
  <si>
    <t>Hloubení rýh nezapažených š do 800 mm v hornině třídy těžitelnosti I skupiny 3 objem přes 100 m3 strojně</t>
  </si>
  <si>
    <t>796320620</t>
  </si>
  <si>
    <t>Hloubení nezapažených rýh šířky do 800 mm strojně s urovnáním dna do předepsaného profilu a spádu v hornině třídy těžitelnosti I skupiny 3 přes 100 m3</t>
  </si>
  <si>
    <t>https://podminky.urs.cz/item/CS_URS_2023_01/132251104</t>
  </si>
  <si>
    <t>"výkop pro realizaci příkopů" 528,106</t>
  </si>
  <si>
    <t>7</t>
  </si>
  <si>
    <t>162751117-1</t>
  </si>
  <si>
    <t>Vodorovné přemístění výkopku/sypaniny z horniny třídy těžitelnosti I, skupiny 1 až 3 na recyklační středisko nebo skládku dle dodavatele stavby včetně uložení</t>
  </si>
  <si>
    <t>-1369112917</t>
  </si>
  <si>
    <t>Vodorovné přemístění výkopku nebo sypaniny po suchu na obvyklém dopravním prostředku, bez naložení výkopku, z horniny třídy těžitelnosti I skupiny 1 až 3 na recyklační středisko nebo skládku dle dodavatele stavby včetně uložení</t>
  </si>
  <si>
    <t>"výkopy" 4216,487+5706,47+528,106+32,81</t>
  </si>
  <si>
    <t>8</t>
  </si>
  <si>
    <t>171152101</t>
  </si>
  <si>
    <t>Uložení sypaniny z hornin soudržných do násypů zhutněných silnic a dálnic</t>
  </si>
  <si>
    <t>-39027184</t>
  </si>
  <si>
    <t>Uložení sypaniny do zhutněných násypů pro silnice, dálnice a letiště s rozprostřením sypaniny ve vrstvách, s hrubým urovnáním a uzavřením povrchu násypu z hornin soudržných</t>
  </si>
  <si>
    <t>https://podminky.urs.cz/item/CS_URS_2023_01/171152101</t>
  </si>
  <si>
    <t>"násyp pro realizaci cesty" 1711,94</t>
  </si>
  <si>
    <t>9</t>
  </si>
  <si>
    <t>M</t>
  </si>
  <si>
    <t>10364100-1</t>
  </si>
  <si>
    <t>zemina nenamrzavá vhodná pro zásypy a násypy silnic a dálnic</t>
  </si>
  <si>
    <t>t</t>
  </si>
  <si>
    <t>-851722587</t>
  </si>
  <si>
    <t>1711,94*1,8 'Přepočtené koeficientem množství</t>
  </si>
  <si>
    <t>10</t>
  </si>
  <si>
    <t>171152121</t>
  </si>
  <si>
    <t>Uložení sypaniny z hornin nesoudržných kamenitých do násypů zhutněných silnic a dálnic</t>
  </si>
  <si>
    <t>629815900</t>
  </si>
  <si>
    <t>Uložení sypaniny do zhutněných násypů pro silnice, dálnice a letiště s rozprostřením sypaniny ve vrstvách, s hrubým urovnáním a uzavřením povrchu násypu z hornin nesoudržných kamenitých</t>
  </si>
  <si>
    <t>https://podminky.urs.cz/item/CS_URS_2023_01/171152121</t>
  </si>
  <si>
    <t xml:space="preserve">"Sanace" </t>
  </si>
  <si>
    <t>"Sanace podloží lomovým kamenem neupraveným 0/250mm na požadovanou únosnost dle výsledků, zatěžovacích zkoušek pláně tl. 500mm" 7666,34*0,5</t>
  </si>
  <si>
    <t>11</t>
  </si>
  <si>
    <t>58380652</t>
  </si>
  <si>
    <t>kámen lomový neupravený tříděný frakce 0/250</t>
  </si>
  <si>
    <t>-618931233</t>
  </si>
  <si>
    <t>3833,17*2,2 'Přepočtené koeficientem množství</t>
  </si>
  <si>
    <t>12</t>
  </si>
  <si>
    <t>171201231</t>
  </si>
  <si>
    <t>Poplatek za uložení zeminy a kamení na recyklační skládce (skládkovné) kód odpadu 17 05 04</t>
  </si>
  <si>
    <t>793599039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</si>
  <si>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</si>
  <si>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</si>
  <si>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10483,873*1,8 'Přepočtené koeficientem množství</t>
  </si>
  <si>
    <t>13</t>
  </si>
  <si>
    <t>181951112</t>
  </si>
  <si>
    <t>Úprava pláně v hornině třídy těžitelnosti I skupiny 1 až 3 se zhutněním strojně</t>
  </si>
  <si>
    <t>283491943</t>
  </si>
  <si>
    <t>Úprava pláně vyrovnáním výškových rozdílů strojně v hornině třídy těžitelnosti I, skupiny 1 až 3 se zhutněním</t>
  </si>
  <si>
    <t>https://podminky.urs.cz/item/CS_URS_2023_01/181951112</t>
  </si>
  <si>
    <t>"digitálně odměřeno z přílohy situace"</t>
  </si>
  <si>
    <t xml:space="preserve">"úprava pláně / parapláně se zhutněním" </t>
  </si>
  <si>
    <t>"Vozovka - skladba A, vč. rozšíření podkladních vrstev o 35%" 5678,74*1,35</t>
  </si>
  <si>
    <t>14</t>
  </si>
  <si>
    <t>182151111</t>
  </si>
  <si>
    <t>Svahování v zářezech v hornině třídy těžitelnosti I skupiny 1 až 3 strojně</t>
  </si>
  <si>
    <t>-1987117165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</si>
  <si>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</si>
  <si>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</si>
  <si>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"Příprava plochy pro ohumusování tl. 100 mm (převážně v zářezu)" 3504</t>
  </si>
  <si>
    <t>182351133</t>
  </si>
  <si>
    <t>Rozprostření ornice pl přes 500 m2 ve svahu nad 1:5 tl vrstvy do 200 mm strojně</t>
  </si>
  <si>
    <t>668560679</t>
  </si>
  <si>
    <t>Rozprostření a urovnání ornice ve svahu sklonu přes 1:5 strojně při souvislé ploše přes 500 m2, tl. vrstvy do 200 mm</t>
  </si>
  <si>
    <t>https://podminky.urs.cz/item/CS_URS_2023_01/182351133</t>
  </si>
  <si>
    <t>"Ohumusování tl. 100 mm (převážně ve svahu)" 3504</t>
  </si>
  <si>
    <t>16</t>
  </si>
  <si>
    <t>10364101</t>
  </si>
  <si>
    <t>zemina pro terénní úpravy - ornice</t>
  </si>
  <si>
    <t>1038666190</t>
  </si>
  <si>
    <t>"Ohumusování tl. 100 mm (převážně ve svahu)" 3504*0,1</t>
  </si>
  <si>
    <t>350,4*1,8 'Přepočtené koeficientem množství</t>
  </si>
  <si>
    <t>17</t>
  </si>
  <si>
    <t>183101221</t>
  </si>
  <si>
    <t>Jamky pro výsadbu s výměnou 50 % půdy zeminy skupiny 1 až 4 obj přes 0,4 do 1 m3 v rovině a svahu do 1:5</t>
  </si>
  <si>
    <t>kus</t>
  </si>
  <si>
    <t>1342429937</t>
  </si>
  <si>
    <t>Hloubení jamek pro vysazování rostlin v zemině skupiny 1 až 4 s výměnou půdy z 50% v rovině nebo na svahu do 1:5, objemu přes 0,40 do 1,00 m3</t>
  </si>
  <si>
    <t>https://podminky.urs.cz/item/CS_URS_2023_01/183101221</t>
  </si>
  <si>
    <t>"Sadové úpravy"</t>
  </si>
  <si>
    <t>"Nově vysazovaná zeleň - ovocné stromy (švestka, třešeň), spon 10m - příprava" 70</t>
  </si>
  <si>
    <t>18</t>
  </si>
  <si>
    <t>10321100</t>
  </si>
  <si>
    <t>zahradní substrát pro výsadbu VL</t>
  </si>
  <si>
    <t>1728653423</t>
  </si>
  <si>
    <t>70*0,5 'Přepočtené koeficientem množství</t>
  </si>
  <si>
    <t>19</t>
  </si>
  <si>
    <t>183405211</t>
  </si>
  <si>
    <t>Výsev trávníku hydroosevem na ornici</t>
  </si>
  <si>
    <t>740711214</t>
  </si>
  <si>
    <t>https://podminky.urs.cz/item/CS_URS_2023_01/183405211</t>
  </si>
  <si>
    <t>"Zatravnění ohumusovaných ploch" 3504</t>
  </si>
  <si>
    <t>20</t>
  </si>
  <si>
    <t>00572474</t>
  </si>
  <si>
    <t>osivo směs travní krajinná-svahová</t>
  </si>
  <si>
    <t>kg</t>
  </si>
  <si>
    <t>-424217068</t>
  </si>
  <si>
    <t>3504*0,025 'Přepočtené koeficientem množství</t>
  </si>
  <si>
    <t>184102114</t>
  </si>
  <si>
    <t>Výsadba dřeviny s balem D přes 0,4 do 0,5 m do jamky se zalitím v rovině a svahu do 1:5</t>
  </si>
  <si>
    <t>518796304</t>
  </si>
  <si>
    <t>Výsadba dřeviny s balem do předem vyhloubené jamky se zalitím v rovině nebo na svahu do 1:5, při průměru balu přes 400 do 500 mm</t>
  </si>
  <si>
    <t>https://podminky.urs.cz/item/CS_URS_2023_01/184102114</t>
  </si>
  <si>
    <t>"Nově vysazovaná zeleň - ovocné stromy (švestka, třešeň), spon 10m" 70</t>
  </si>
  <si>
    <t>22</t>
  </si>
  <si>
    <t>02650430-1</t>
  </si>
  <si>
    <t>Ovocný strom, polokmen, s balem - švestka</t>
  </si>
  <si>
    <t>-1768651878</t>
  </si>
  <si>
    <t>Poznámka k položce:_x000d_
např. Chrudimská, Toptaste, Hanita</t>
  </si>
  <si>
    <t>"Nově vysazovaná zeleň - ovocné stromy (švestka, třešeň), spon 10m" 70/2</t>
  </si>
  <si>
    <t>23</t>
  </si>
  <si>
    <t>02650430-2</t>
  </si>
  <si>
    <t>Ovocný strom, polokmen, s balem - třešeň</t>
  </si>
  <si>
    <t>1850018937</t>
  </si>
  <si>
    <t>Poznámka k položce:_x000d_
např. Kordia, Halka, Napoleonova</t>
  </si>
  <si>
    <t>24</t>
  </si>
  <si>
    <t>184215132</t>
  </si>
  <si>
    <t>Ukotvení kmene dřevin v rovině nebo na svahu do 1:5 třemi kůly D do 0,1 m dl přes 1 do 2 m</t>
  </si>
  <si>
    <t>-1459795001</t>
  </si>
  <si>
    <t>Ukotvení dřeviny kůly v rovině nebo na svahu do 1:5 třemi kůly, délky přes 1 do 2 m</t>
  </si>
  <si>
    <t>https://podminky.urs.cz/item/CS_URS_2023_01/184215132</t>
  </si>
  <si>
    <t>"Nově vysazovaná zeleň - ovocné stromy (švestka, třešeň), spon 10m - ochrana kmene" 70</t>
  </si>
  <si>
    <t>25</t>
  </si>
  <si>
    <t>60591253-1</t>
  </si>
  <si>
    <t xml:space="preserve">sada 3 kůlů vyvazovacích dřevěných impregnovaných D 8cm dl 2m s příčlemi, ochrannou rohoží a úvazkem </t>
  </si>
  <si>
    <t>1339299392</t>
  </si>
  <si>
    <t>26</t>
  </si>
  <si>
    <t>184215411-1</t>
  </si>
  <si>
    <t>Zhotovení závlahové mísy a kompletní ošetření kořenové zóny stromu včetně dodávky materiálu (voda, mulč, zahradnický substrát apod.)</t>
  </si>
  <si>
    <t>533104363</t>
  </si>
  <si>
    <t>"Nově vysazovaná zeleň - ovocné stromy (švestka, třešeň), spon 10m - závlaha, ošetření" 70</t>
  </si>
  <si>
    <t>27</t>
  </si>
  <si>
    <t>184813211</t>
  </si>
  <si>
    <t>Ochranné oplocení kořenové zóny stromu v rovině nebo na svahu do 1:5 v do 1500 mm</t>
  </si>
  <si>
    <t>m</t>
  </si>
  <si>
    <t>923281939</t>
  </si>
  <si>
    <t>Ochranné oplocení kořenové zóny stromu v rovině nebo na svahu do 1:5, výšky do 1500 mm</t>
  </si>
  <si>
    <t>https://podminky.urs.cz/item/CS_URS_2023_01/184813211</t>
  </si>
  <si>
    <t>"ochrana stávajících dotčených dřevin v úseku staničení 0,868-1,467" 599</t>
  </si>
  <si>
    <t>28</t>
  </si>
  <si>
    <t>184813251</t>
  </si>
  <si>
    <t>Odstranění ochranného oplocení kořenové zóny stromu v rovině nebo na svahu do 1:5 v do 1500 mm</t>
  </si>
  <si>
    <t>-365075690</t>
  </si>
  <si>
    <t>Odstranění ochranného oplocení kořenové zóny stromu v rovině nebo na svahu do 1:5, výšky do 1500 mm</t>
  </si>
  <si>
    <t>https://podminky.urs.cz/item/CS_URS_2023_01/184813251</t>
  </si>
  <si>
    <t>29</t>
  </si>
  <si>
    <t>184851512</t>
  </si>
  <si>
    <t>Řez stromu tvarovací hlavový s intervalem do 2 let výškou nasazení hlavy přes 2 do 6 m</t>
  </si>
  <si>
    <t>1495556045</t>
  </si>
  <si>
    <t>Řez stromů tvarovací hlavový s opakovaným intervalem řezu do 2 let výšky nasazení hlavy přes 2 do 6 m</t>
  </si>
  <si>
    <t>https://podminky.urs.cz/item/CS_URS_2023_01/184851512</t>
  </si>
  <si>
    <t>"Nově vysazovaná zeleň - ovocné stromy (švestka, třešeň), spon 10m - následná péče" 70</t>
  </si>
  <si>
    <t>30</t>
  </si>
  <si>
    <t>184911111</t>
  </si>
  <si>
    <t>Znovuuvázání dřeviny ke kůlům</t>
  </si>
  <si>
    <t>886401568</t>
  </si>
  <si>
    <t>Znovuuvázání dřeviny jedním úvazkem ke stávajícímu kůlu</t>
  </si>
  <si>
    <t>https://podminky.urs.cz/item/CS_URS_2023_01/184911111</t>
  </si>
  <si>
    <t>31</t>
  </si>
  <si>
    <t>15619200-1</t>
  </si>
  <si>
    <t>Úvazek bavlněný - šíře 3 cm</t>
  </si>
  <si>
    <t>-447037151</t>
  </si>
  <si>
    <t>32</t>
  </si>
  <si>
    <t>185804311</t>
  </si>
  <si>
    <t>Zalití rostlin vodou plocha do 20 m2</t>
  </si>
  <si>
    <t>-1061570508</t>
  </si>
  <si>
    <t>Zalití rostlin vodou plochy záhonů jednotlivě do 20 m2</t>
  </si>
  <si>
    <t>https://podminky.urs.cz/item/CS_URS_2023_01/185804311</t>
  </si>
  <si>
    <t>"Nově vysazovaná zeleň - ovocné stromy (švestka, třešeň), spon 10m - následná péče, 24x opakování " 84</t>
  </si>
  <si>
    <t>33</t>
  </si>
  <si>
    <t>08211321</t>
  </si>
  <si>
    <t>voda pitná pro ostatní odběratele</t>
  </si>
  <si>
    <t>CS ÚRS 2021 02</t>
  </si>
  <si>
    <t>1238387717</t>
  </si>
  <si>
    <t>Vodorovné konstrukce</t>
  </si>
  <si>
    <t>34</t>
  </si>
  <si>
    <t>451571221</t>
  </si>
  <si>
    <t>Podklad pod dlažbu ze štěrkopísku tl do 100 mm</t>
  </si>
  <si>
    <t>-354636780</t>
  </si>
  <si>
    <t>Podklad pod dlažbu ze štěrkopísku tl. do 100 mm</t>
  </si>
  <si>
    <t>https://podminky.urs.cz/item/CS_URS_2023_01/451571221</t>
  </si>
  <si>
    <t>"Sjezd na II/410 a Propustek v km 0,1000"</t>
  </si>
  <si>
    <t>"odměřeno z výkresu č. 13 a 12"</t>
  </si>
  <si>
    <t>"Opevnění čel propustu na vtoku a výtoku - podkladní ŠP" 39,7</t>
  </si>
  <si>
    <t>35</t>
  </si>
  <si>
    <t>465511411</t>
  </si>
  <si>
    <t>Dlažba z lomového kamene na sucho s vyplněním spár maltou a vyspárováním pl do 20 m2 tl 200 mm</t>
  </si>
  <si>
    <t>-986961821</t>
  </si>
  <si>
    <t>Dlažba z lomového kamene upraveného vodorovná nebo plocha ve sklonu do 1:2 s dodáním hmot na sucho, s vyplněním spár a s vyspárováním cementovou maltou v ploše do 20 m2, tl. 200 mm</t>
  </si>
  <si>
    <t>https://podminky.urs.cz/item/CS_URS_2023_01/465511411</t>
  </si>
  <si>
    <t>Poznámka k položce:_x000d_
jednotlivě do 20 m2</t>
  </si>
  <si>
    <t>"Opevnění čel propustu na vtoku a výtoku" 39,7</t>
  </si>
  <si>
    <t>Komunikace pozemní</t>
  </si>
  <si>
    <t>36</t>
  </si>
  <si>
    <t>564811111</t>
  </si>
  <si>
    <t>Podklad ze štěrkodrtě ŠD plochy přes 100 m2 tl 50 mm</t>
  </si>
  <si>
    <t>912911726</t>
  </si>
  <si>
    <t>Podklad ze štěrkodrti ŠD s rozprostřením a zhutněním plochy přes 100 m2, po zhutnění tl. 50 mm</t>
  </si>
  <si>
    <t>https://podminky.urs.cz/item/CS_URS_2023_01/564811111</t>
  </si>
  <si>
    <t>"Ochranná vrstva štěrkodrti 0/32 tl. 50mm" 7666,34</t>
  </si>
  <si>
    <t>37</t>
  </si>
  <si>
    <t>564871111</t>
  </si>
  <si>
    <t>Podklad ze štěrkodrtě ŠD plochy přes 100 m2 tl 250 mm</t>
  </si>
  <si>
    <t>1192224026</t>
  </si>
  <si>
    <t>Podklad ze štěrkodrti ŠD s rozprostřením a zhutněním plochy přes 100 m2, po zhutnění tl. 250 mm</t>
  </si>
  <si>
    <t>https://podminky.urs.cz/item/CS_URS_2023_01/564871111</t>
  </si>
  <si>
    <t>"Nové konstrukce"</t>
  </si>
  <si>
    <t xml:space="preserve">"ŠDB ; tl. 250mm" </t>
  </si>
  <si>
    <t>"Vozovka - skladba A, vč. rozšíření podkladních vrstev o (prům.) 27%" 5678,74*1,27</t>
  </si>
  <si>
    <t>38</t>
  </si>
  <si>
    <t>565135121</t>
  </si>
  <si>
    <t>Asfaltový beton vrstva podkladní ACP 16 (obalované kamenivo OKS) tl 50 mm š přes 3 m</t>
  </si>
  <si>
    <t>2096109211</t>
  </si>
  <si>
    <t>Asfaltový beton vrstva podkladní ACP 16 (obalované kamenivo střednězrnné - OKS) s rozprostřením a zhutněním v pruhu šířky přes 3 m, po zhutnění tl. 50 mm</t>
  </si>
  <si>
    <t>https://podminky.urs.cz/item/CS_URS_2023_01/565135121</t>
  </si>
  <si>
    <t xml:space="preserve">"ACP 16+ ; tl. 50mm" </t>
  </si>
  <si>
    <t>"Vozovka - skladba A, vč. rozšíření podkladních vrstev o 8%" 5678,74*1,08</t>
  </si>
  <si>
    <t>39</t>
  </si>
  <si>
    <t>569831111</t>
  </si>
  <si>
    <t>Zpevnění krajnic štěrkodrtí tl 100 mm</t>
  </si>
  <si>
    <t>-424114394</t>
  </si>
  <si>
    <t>Zpevnění krajnic nebo komunikací pro pěší s rozprostřením a zhutněním, po zhutnění štěrkodrtí tl. 100 mm</t>
  </si>
  <si>
    <t>https://podminky.urs.cz/item/CS_URS_2023_01/569831111</t>
  </si>
  <si>
    <t xml:space="preserve">"ŠD fr 0/32 ; tl. do 100mm" </t>
  </si>
  <si>
    <t>"Krajnice 01" 1434,1</t>
  </si>
  <si>
    <t>40</t>
  </si>
  <si>
    <t>573111111</t>
  </si>
  <si>
    <t>Postřik živičný infiltrační s posypem z asfaltu množství 0,60 kg/m2</t>
  </si>
  <si>
    <t>-1098752771</t>
  </si>
  <si>
    <t>Postřik infiltrační PI z asfaltu silničního s posypem kamenivem, v množství 0,60 kg/m2</t>
  </si>
  <si>
    <t>https://podminky.urs.cz/item/CS_URS_2023_01/573111111</t>
  </si>
  <si>
    <t xml:space="preserve">"PI-A ; 0,6 kg/m2 s posypem kamenivem drceněným fr. 0/4 v množství 5 kg/m2" </t>
  </si>
  <si>
    <t>"Vozovka - skladba A, vč. rozšíření podkladních vrstev o 10%" 5678,74*1,1</t>
  </si>
  <si>
    <t>41</t>
  </si>
  <si>
    <t>573211107</t>
  </si>
  <si>
    <t>Postřik živičný spojovací z asfaltu v množství 0,30 kg/m2</t>
  </si>
  <si>
    <t>-46543070</t>
  </si>
  <si>
    <t>Postřik spojovací PS bez posypu kamenivem z asfaltu silničního, v množství 0,30 kg/m2</t>
  </si>
  <si>
    <t>https://podminky.urs.cz/item/CS_URS_2023_01/573211107</t>
  </si>
  <si>
    <t xml:space="preserve">"PS-A ; 0,3 kg/m2" </t>
  </si>
  <si>
    <t>"Vozovka - skladba A, vč. rozšíření podkladních vrstev o 2%" 5678,74*1,02</t>
  </si>
  <si>
    <t>42</t>
  </si>
  <si>
    <t>577134221</t>
  </si>
  <si>
    <t>Asfaltový beton vrstva obrusná ACO 11 (ABS) tř. II tl 40 mm š přes 3 m z nemodifikovaného asfaltu</t>
  </si>
  <si>
    <t>-1499731196</t>
  </si>
  <si>
    <t>Asfaltový beton vrstva obrusná ACO 11 (ABS) s rozprostřením a se zhutněním z nemodifikovaného asfaltu v pruhu šířky přes 3 m tř. II, po zhutnění tl. 40 mm</t>
  </si>
  <si>
    <t>https://podminky.urs.cz/item/CS_URS_2023_01/577134221</t>
  </si>
  <si>
    <t xml:space="preserve">"ACO 11 ; tl. 40mm" </t>
  </si>
  <si>
    <t>"Vozovka - skladba A" 5678,74</t>
  </si>
  <si>
    <t>Ostatní konstrukce a práce, bourání</t>
  </si>
  <si>
    <t>43</t>
  </si>
  <si>
    <t>912211111</t>
  </si>
  <si>
    <t>Montáž směrového sloupku silničního plastového prosté uložení bez betonového základu</t>
  </si>
  <si>
    <t>1157082470</t>
  </si>
  <si>
    <t>Montáž směrového sloupku plastového s odrazkou prostým uložením bez betonového základu silničního</t>
  </si>
  <si>
    <t>https://podminky.urs.cz/item/CS_URS_2023_01/912211111</t>
  </si>
  <si>
    <t>"odměřeno z přílohy situace"</t>
  </si>
  <si>
    <t>"05 - směrové sloupky Z11g" 2</t>
  </si>
  <si>
    <t>44</t>
  </si>
  <si>
    <t>40445158-1</t>
  </si>
  <si>
    <t>sloupek směrový silniční plastový červený</t>
  </si>
  <si>
    <t>1348974886</t>
  </si>
  <si>
    <t>45</t>
  </si>
  <si>
    <t>919521140</t>
  </si>
  <si>
    <t>Zřízení silničního propustku z trub betonových nebo ŽB DN 600</t>
  </si>
  <si>
    <t>-988988913</t>
  </si>
  <si>
    <t>Zřízení silničního propustku z trub betonových nebo železobetonových DN 600 mm</t>
  </si>
  <si>
    <t>https://podminky.urs.cz/item/CS_URS_2023_01/919521140</t>
  </si>
  <si>
    <t>"Propustek v km 0,1000"</t>
  </si>
  <si>
    <t>"odměřeno z výkresu č. 12"</t>
  </si>
  <si>
    <t>"Propust z ŽB trouby hrdlové DN 600mm (měřeno na patu propustu)" 15,3</t>
  </si>
  <si>
    <t>46</t>
  </si>
  <si>
    <t>59222001</t>
  </si>
  <si>
    <t>trouba ŽB hrdlová DN 600</t>
  </si>
  <si>
    <t>1630618651</t>
  </si>
  <si>
    <t>15,3*1,015 'Přepočtené koeficientem množství</t>
  </si>
  <si>
    <t>47</t>
  </si>
  <si>
    <t>919521160</t>
  </si>
  <si>
    <t>Zřízení silničního propustku z trub betonových nebo ŽB DN 800</t>
  </si>
  <si>
    <t>-940185447</t>
  </si>
  <si>
    <t>Zřízení silničního propustku z trub betonových nebo železobetonových DN 800 mm</t>
  </si>
  <si>
    <t>https://podminky.urs.cz/item/CS_URS_2023_01/919521160</t>
  </si>
  <si>
    <t>Poznámka k položce:_x000d_
vč. ŠP podsypu tl. 100mm</t>
  </si>
  <si>
    <t>"Sjezd na II/410"</t>
  </si>
  <si>
    <t>"odměřeno z výkresu č. 13"</t>
  </si>
  <si>
    <t>"Propust z ŽB trouby hrdlové DN 800mm (měřeno na patu propustu)" 20</t>
  </si>
  <si>
    <t>48</t>
  </si>
  <si>
    <t>59222002</t>
  </si>
  <si>
    <t>trouba ŽB hrdlová DN 800</t>
  </si>
  <si>
    <t>1844186931</t>
  </si>
  <si>
    <t>20*1,015 'Přepočtené koeficientem množství</t>
  </si>
  <si>
    <t>49</t>
  </si>
  <si>
    <t>919535556</t>
  </si>
  <si>
    <t>Obetonování trubního propustku betonem se zvýšenými nároky na prostředí tř. C 25/30</t>
  </si>
  <si>
    <t>186326147</t>
  </si>
  <si>
    <t>Obetonování trubního propustku betonem prostým se zvýšenými nároky na prostředí tř. C 25/30</t>
  </si>
  <si>
    <t>https://podminky.urs.cz/item/CS_URS_2023_01/919535556</t>
  </si>
  <si>
    <t>"odměřeno z výkresu č. 12 a 13"</t>
  </si>
  <si>
    <t>"Propust z ŽB trouby hrdlové DN 600/800mm - obetonování betonem C 25/30 XC2 XA1 XF3 (měřeno na osu propustu)" 14,05*0,29+18,33*0,38</t>
  </si>
  <si>
    <t>50</t>
  </si>
  <si>
    <t>919726231</t>
  </si>
  <si>
    <t>Geotextilie pro vyztužení, separaci a filtraci tkaná z polyesteru podélná/příčná pevnost 600/100 kN/m</t>
  </si>
  <si>
    <t>-1978484528</t>
  </si>
  <si>
    <t>Geotextilie tkaná pro vyztužení, separaci nebo filtraci z polyesteru, podélná/příčná pevnost v tahu 600/100 kN/m</t>
  </si>
  <si>
    <t>https://podminky.urs.cz/item/CS_URS_2023_01/919726231</t>
  </si>
  <si>
    <t>"Polyesterová výztužná geotextílie schopná přenášet tahová napětí včetně horního překrytí celé sanační vrstvy, hm. (min.) 800g/m2" 2*7666,34*1,15</t>
  </si>
  <si>
    <t>51</t>
  </si>
  <si>
    <t>919732211</t>
  </si>
  <si>
    <t>Styčná spára napojení nového živičného povrchu na stávající za tepla š 15 mm hl 25 mm s prořezáním</t>
  </si>
  <si>
    <t>-1915241498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</si>
  <si>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</si>
  <si>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https://podminky.urs.cz/item/CS_URS_2023_01/919732211</t>
  </si>
  <si>
    <t>"Dokončující práce"</t>
  </si>
  <si>
    <t>"Zálivka hrany vozovky II/410 - napojení nového krytu" 19,6</t>
  </si>
  <si>
    <t>52</t>
  </si>
  <si>
    <t>919735112</t>
  </si>
  <si>
    <t>Řezání stávajícího živičného krytu hl přes 50 do 100 mm</t>
  </si>
  <si>
    <t>1182416279</t>
  </si>
  <si>
    <t>Řezání stávajícího živičného krytu nebo podkladu hloubky přes 50 do 100 mm</t>
  </si>
  <si>
    <t>https://podminky.urs.cz/item/CS_URS_2023_01/919735112</t>
  </si>
  <si>
    <t xml:space="preserve">"Zaříznutí hrany vozovky  II/410 pro napojení nového krytu" 19,6</t>
  </si>
  <si>
    <t>53</t>
  </si>
  <si>
    <t>938902112</t>
  </si>
  <si>
    <t>Čištění příkopů komunikací příkopovým rypadlem objem nánosu přes 0,15 do 0,3 m3/m</t>
  </si>
  <si>
    <t>-1881492444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</si>
  <si>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</si>
  <si>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https://podminky.urs.cz/item/CS_URS_2023_01/938902112</t>
  </si>
  <si>
    <t>Poznámka k položce:_x000d_
vč. likvidace</t>
  </si>
  <si>
    <t>"Úprava stávajících příkopů na vtoku a výtoku propustu" 10+50</t>
  </si>
  <si>
    <t>54</t>
  </si>
  <si>
    <t>977211111</t>
  </si>
  <si>
    <t>Řezání stěnovou pilou betonových nebo ŽB kcí s výztuží průměru do 16 mm hl do 200 mm</t>
  </si>
  <si>
    <t>1983831407</t>
  </si>
  <si>
    <t>Řezání konstrukcí stěnovou pilou betonových nebo železobetonových průměru řezané výztuže do 16 mm hloubka řezu do 200 mm</t>
  </si>
  <si>
    <t>https://podminky.urs.cz/item/CS_URS_2023_01/977211111</t>
  </si>
  <si>
    <t>Poznámka k položce:_x000d_
vč. zapravení řezu - možno nahradit dodávkou prefa koncových sešikmených kusů</t>
  </si>
  <si>
    <t>"Propust z ŽB trouby hrdlové DN 800mm - seříznutí šikmých čel propustu" 2*3,5</t>
  </si>
  <si>
    <t>"Propust z ŽB trouby hrdlové DN 600mm - seříznutí šikmých čel propustu" 2*2,7</t>
  </si>
  <si>
    <t>998</t>
  </si>
  <si>
    <t>Přesun hmot</t>
  </si>
  <si>
    <t>55</t>
  </si>
  <si>
    <t>998225111</t>
  </si>
  <si>
    <t>Přesun hmot pro pozemní komunikace s krytem z kamene, monolitickým betonovým nebo živičným</t>
  </si>
  <si>
    <t>-1794957407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</si>
  <si>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</si>
  <si>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</si>
  <si>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56</t>
  </si>
  <si>
    <t>998225192</t>
  </si>
  <si>
    <t>Příplatek k přesunu hmot pro pozemní komunikace s krytem z kamene, živičným, betonovým do 2000 m</t>
  </si>
  <si>
    <t>1297202168</t>
  </si>
  <si>
    <t>Přesun hmot pro komunikace s krytem z kameniva, monolitickým betonovým nebo živičným Příplatek k ceně za zvětšený přesun přes vymezenou největší dopravní vzdálenost do 2000 m</t>
  </si>
  <si>
    <t>https://podminky.urs.cz/item/CS_URS_2023_01/998225192</t>
  </si>
  <si>
    <t>Práce a dodávky M</t>
  </si>
  <si>
    <t>46-M</t>
  </si>
  <si>
    <t>Zemní práce při extr.mont.pracích</t>
  </si>
  <si>
    <t>57</t>
  </si>
  <si>
    <t>460742132</t>
  </si>
  <si>
    <t>Osazení kabelových prostupů z trub plastových do rýhy s obetonováním průměru přes 10 do 15 cm</t>
  </si>
  <si>
    <t>64</t>
  </si>
  <si>
    <t>-1098930394</t>
  </si>
  <si>
    <t>Osazení kabelových prostupů včetně utěsnění a spárování z trub plastových do rýhy, bez výkopových prací s obetonováním, vnitřního průměru přes 10 do 15 cm</t>
  </si>
  <si>
    <t>https://podminky.urs.cz/item/CS_URS_2023_01/460742132</t>
  </si>
  <si>
    <t>Poznámka k položce:_x000d_
úprava uložení vedení na krytí min 0,9m, dle podmínek CETIN a.s.</t>
  </si>
  <si>
    <t>"Ostatní"</t>
  </si>
  <si>
    <t>"Ochrana podzemního datového vedení půlenou PVC chráničkou D150mm s přesahem 0,5m za okraj komunikace" 9,0</t>
  </si>
  <si>
    <t>58</t>
  </si>
  <si>
    <t>34571099</t>
  </si>
  <si>
    <t>trubka elektroinstalační dělená (chránička) D 138/160mm, HDPE</t>
  </si>
  <si>
    <t>128</t>
  </si>
  <si>
    <t>1830705429</t>
  </si>
  <si>
    <t>9*1,03 'Přepočtené koeficientem množství</t>
  </si>
  <si>
    <t>VRN</t>
  </si>
  <si>
    <t>Vedlejší rozpočtové náklady</t>
  </si>
  <si>
    <t>VRN1</t>
  </si>
  <si>
    <t>Průzkumné, geodetické a projektové práce</t>
  </si>
  <si>
    <t>59</t>
  </si>
  <si>
    <t>012002000</t>
  </si>
  <si>
    <t>Geodetické práce</t>
  </si>
  <si>
    <t>hm</t>
  </si>
  <si>
    <t>1024</t>
  </si>
  <si>
    <t>-1464551398</t>
  </si>
  <si>
    <t>https://podminky.urs.cz/item/CS_URS_2023_01/012002000</t>
  </si>
  <si>
    <t>"Vytýčení, měření, zaměření skutečného provedení cesty - dle staničení km 1,46696" 14,6696</t>
  </si>
  <si>
    <t>60</t>
  </si>
  <si>
    <t>013254000</t>
  </si>
  <si>
    <t>Dokumentace skutečného provedení stavby</t>
  </si>
  <si>
    <t>kpl</t>
  </si>
  <si>
    <t>-1990828683</t>
  </si>
  <si>
    <t>https://podminky.urs.cz/item/CS_URS_2023_01/013254000</t>
  </si>
  <si>
    <t>VRN3</t>
  </si>
  <si>
    <t>Zařízení staveniště</t>
  </si>
  <si>
    <t>61</t>
  </si>
  <si>
    <t>030001000</t>
  </si>
  <si>
    <t>-974070624</t>
  </si>
  <si>
    <t>https://podminky.urs.cz/item/CS_URS_2023_01/030001000</t>
  </si>
  <si>
    <t>62</t>
  </si>
  <si>
    <t>034303000</t>
  </si>
  <si>
    <t>Dopravní značení na staveništi</t>
  </si>
  <si>
    <t>-1799538397</t>
  </si>
  <si>
    <t>https://podminky.urs.cz/item/CS_URS_2023_01/034303000</t>
  </si>
  <si>
    <t>Poznámka k položce:_x000d_
DIO - vypracování, projednání, zřízení, údržba, odstranění</t>
  </si>
  <si>
    <t>VRN4</t>
  </si>
  <si>
    <t>Inženýrská činnost</t>
  </si>
  <si>
    <t>63</t>
  </si>
  <si>
    <t>043154000</t>
  </si>
  <si>
    <t>Zkoušky hutnicí</t>
  </si>
  <si>
    <t>1573601182</t>
  </si>
  <si>
    <t>https://podminky.urs.cz/item/CS_URS_2023_01/043154000</t>
  </si>
  <si>
    <t>"zkoušky zemní pláně, cca á 100m" 15</t>
  </si>
  <si>
    <t>049103000</t>
  </si>
  <si>
    <t>Náklady vzniklé v souvislosti s realizací stavby</t>
  </si>
  <si>
    <t>-1167461450</t>
  </si>
  <si>
    <t>https://podminky.urs.cz/item/CS_URS_2023_01/049103000</t>
  </si>
  <si>
    <t>Poznámka k položce:_x000d_
Opatření pro zamezení znečištění příjezdových komunikací stavbeními stroji a automobily, příp. pravidelné čištění příjezdových komunikací</t>
  </si>
  <si>
    <t>HPC 2 - Cesta HPC 2</t>
  </si>
  <si>
    <t>"Kácení - křoviny" 35,0</t>
  </si>
  <si>
    <t>112111111</t>
  </si>
  <si>
    <t>Spálení větví všech druhů stromů</t>
  </si>
  <si>
    <t>-2097915289</t>
  </si>
  <si>
    <t>Spálení větví stromů všech druhů stromů o průměru kmene přes 0,10 m na hromadách</t>
  </si>
  <si>
    <t>https://podminky.urs.cz/item/CS_URS_2023_01/112111111</t>
  </si>
  <si>
    <t>112211111</t>
  </si>
  <si>
    <t>Spálení pařezu D do 0,3 m</t>
  </si>
  <si>
    <t>100839590</t>
  </si>
  <si>
    <t>Spálení pařezů na hromadách průměru přes 0,10 do 0,30 m</t>
  </si>
  <si>
    <t>https://podminky.urs.cz/item/CS_URS_2023_01/112211111</t>
  </si>
  <si>
    <t>112211112</t>
  </si>
  <si>
    <t>Spálení pařezu D do 0,5 m</t>
  </si>
  <si>
    <t>-288354085</t>
  </si>
  <si>
    <t>Spálení pařezů na hromadách průměru přes 0,30 do 0,50 m</t>
  </si>
  <si>
    <t>https://podminky.urs.cz/item/CS_URS_2023_01/112211112</t>
  </si>
  <si>
    <t>112211113</t>
  </si>
  <si>
    <t>Spálení pařezu D do 1,0 m</t>
  </si>
  <si>
    <t>1201274409</t>
  </si>
  <si>
    <t>Spálení pařezů na hromadách průměru přes 0,50 do 1,00 m</t>
  </si>
  <si>
    <t>https://podminky.urs.cz/item/CS_URS_2023_01/112211113</t>
  </si>
  <si>
    <t>112251101</t>
  </si>
  <si>
    <t>Odstranění pařezů průměru přes 100 do 300 mm</t>
  </si>
  <si>
    <t>1160216328</t>
  </si>
  <si>
    <t>Odstranění pařezů strojně s jejich vykopáním nebo vytrháním průměru přes 100 do 300 mm</t>
  </si>
  <si>
    <t>https://podminky.urs.cz/item/CS_URS_2023_01/112251101</t>
  </si>
  <si>
    <t>112251102</t>
  </si>
  <si>
    <t>Odstranění pařezů průměru přes 300 do 500 mm</t>
  </si>
  <si>
    <t>836924937</t>
  </si>
  <si>
    <t>Odstranění pařezů strojně s jejich vykopáním nebo vytrháním průměru přes 300 do 500 mm</t>
  </si>
  <si>
    <t>https://podminky.urs.cz/item/CS_URS_2023_01/112251102</t>
  </si>
  <si>
    <t>112251103</t>
  </si>
  <si>
    <t>Odstranění pařezů průměru přes 500 do 700 mm</t>
  </si>
  <si>
    <t>1597097511</t>
  </si>
  <si>
    <t>Odstranění pařezů strojně s jejich vykopáním nebo vytrháním průměru přes 500 do 700 mm</t>
  </si>
  <si>
    <t>https://podminky.urs.cz/item/CS_URS_2023_01/112251103</t>
  </si>
  <si>
    <t xml:space="preserve">Poznámka k položce:_x000d_
Položka  (sanace) _x000d_
bude čerpána po odsouhlasení objednatelem, na základě výsledků zatěžovacích zkoušek, v rozsahu dle pokynů geotechnického dozoru a za souhlasu TDI !</t>
  </si>
  <si>
    <t>"výkop pro realizaci cesty" 2422,15</t>
  </si>
  <si>
    <t>"výkop pro provedení sanací podloží vozovky tl. 500+50mm" 3380,9*0,55</t>
  </si>
  <si>
    <t>"výkop pro realizaci propustku" 37,5</t>
  </si>
  <si>
    <t>162201411</t>
  </si>
  <si>
    <t>Vodorovné přemístění kmenů stromů listnatých do 1 km D kmene přes 100 do 300 mm</t>
  </si>
  <si>
    <t>-802461341</t>
  </si>
  <si>
    <t>Vodorovné přemístění větví, kmenů nebo pařezů s naložením, složením a dopravou do 1000 m kmenů stromů listnatých, průměru přes 100 do 300 mm</t>
  </si>
  <si>
    <t>https://podminky.urs.cz/item/CS_URS_2023_01/162201411</t>
  </si>
  <si>
    <t>162201412</t>
  </si>
  <si>
    <t>Vodorovné přemístění kmenů stromů listnatých do 1 km D kmene přes 300 do 500 mm</t>
  </si>
  <si>
    <t>2139144372</t>
  </si>
  <si>
    <t>Vodorovné přemístění větví, kmenů nebo pařezů s naložením, složením a dopravou do 1000 m kmenů stromů listnatých, průměru přes 300 do 500 mm</t>
  </si>
  <si>
    <t>https://podminky.urs.cz/item/CS_URS_2023_01/162201412</t>
  </si>
  <si>
    <t>162201413</t>
  </si>
  <si>
    <t>Vodorovné přemístění kmenů stromů listnatých do 1 km D kmene přes 500 do 700 mm</t>
  </si>
  <si>
    <t>-1397774220</t>
  </si>
  <si>
    <t>Vodorovné přemístění větví, kmenů nebo pařezů s naložením, složením a dopravou do 1000 m kmenů stromů listnatých, průměru přes 500 do 700 mm</t>
  </si>
  <si>
    <t>https://podminky.urs.cz/item/CS_URS_2023_01/162201413</t>
  </si>
  <si>
    <t>"výkopy" 4281,645+37,5</t>
  </si>
  <si>
    <t>"násyp pro realizaci cesty" 242,215</t>
  </si>
  <si>
    <t>242,215*1,8 'Přepočtené koeficientem množství</t>
  </si>
  <si>
    <t>"Sanace podloží lomovým kamenem neupraveným 0/250mm na požadovanou únosnost dle výsledků, zatěžovacích zkoušek pláně tl. 500mm" 3380,9*0,5</t>
  </si>
  <si>
    <t>1690,45*2,2 'Přepočtené koeficientem množství</t>
  </si>
  <si>
    <t>4319,145*1,8 'Přepočtené koeficientem množství</t>
  </si>
  <si>
    <t>174251201</t>
  </si>
  <si>
    <t>Zásyp jam po pařezech D pařezů do 300 mm strojně</t>
  </si>
  <si>
    <t>-456591773</t>
  </si>
  <si>
    <t>Zásyp jam po pařezech strojně výkopkem z horniny získané při dobývání pařezů s hrubým urovnáním povrchu zasypávky průměru pařezu přes 100 do 300 mm</t>
  </si>
  <si>
    <t>https://podminky.urs.cz/item/CS_URS_2023_01/174251201</t>
  </si>
  <si>
    <t>174251202</t>
  </si>
  <si>
    <t>Zásyp jam po pařezech D pařezů přes 300 do 500 mm strojně</t>
  </si>
  <si>
    <t>-373441544</t>
  </si>
  <si>
    <t>Zásyp jam po pařezech strojně výkopkem z horniny získané při dobývání pařezů s hrubým urovnáním povrchu zasypávky průměru pařezu přes 300 do 500 mm</t>
  </si>
  <si>
    <t>https://podminky.urs.cz/item/CS_URS_2023_01/174251202</t>
  </si>
  <si>
    <t>174251203</t>
  </si>
  <si>
    <t>Zásyp jam po pařezech D pařezů přes 500 do 700 mm strojně</t>
  </si>
  <si>
    <t>2060421218</t>
  </si>
  <si>
    <t>Zásyp jam po pařezech strojně výkopkem z horniny získané při dobývání pařezů s hrubým urovnáním povrchu zasypávky průměru pařezu přes 500 do 700 mm</t>
  </si>
  <si>
    <t>https://podminky.urs.cz/item/CS_URS_2023_01/174251203</t>
  </si>
  <si>
    <t>"Vozovka - skladba A, vč. rozšíření podkladních vrstev o 35%" 2367,97*1,35</t>
  </si>
  <si>
    <t>"Vozovka - skladba B, vč. rozšíření podkladních vrstev o 35%" 126,05*1,35</t>
  </si>
  <si>
    <t>182251101</t>
  </si>
  <si>
    <t>Svahování násypů strojně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</si>
  <si>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</si>
  <si>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</si>
  <si>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"Příprava plochy pro ohumusování tl. 100 mm" 503,5</t>
  </si>
  <si>
    <t>"Ohumusování tl. 100 mm (převážně ve svahu)" 503,5</t>
  </si>
  <si>
    <t>"Ohumusování tl. 100 mm (převážně ve svahu)" 503,5*0,1</t>
  </si>
  <si>
    <t>50,35*1,8 'Přepočtené koeficientem množství</t>
  </si>
  <si>
    <t>"Nově vysazovaná zeleň - ovocné stromy (švestka, třešeň) - výměna za kácené stromy v kolizi - příprava" 2</t>
  </si>
  <si>
    <t>2*0,5 'Přepočtené koeficientem množství</t>
  </si>
  <si>
    <t>"Zatravnění ohumusovaných ploch" 503,5</t>
  </si>
  <si>
    <t>503,5*0,025 'Přepočtené koeficientem množství</t>
  </si>
  <si>
    <t>"Nově vysazovaná zeleň - ovocné stromy (švestka, třešeň) - výměna za kácené stromy v kolizi " 2</t>
  </si>
  <si>
    <t>"Nově vysazovaná zeleň - ovocné stromy (švestka, třešeň) - výměna za kácené stromy v kolizi" 2/2</t>
  </si>
  <si>
    <t>"Nově vysazovaná zeleň - ovocné stromy (švestka, třešeň) - výměna za kácené stromy v kolizi - ochrana kmene" 2</t>
  </si>
  <si>
    <t>"Nově vysazovaná zeleň - ovocné stromy (švestka, třešeň) - výměna za kácené stromy v kolizi - závlaha, ošetření" 2</t>
  </si>
  <si>
    <t>"ochrana stávajících dotčených dřevin v úseku staničení 0,000 - 0,065" 65</t>
  </si>
  <si>
    <t>"Nově vysazovaná zeleň - ovocné stromy (švestka, třešeň) - výměna za kácené stromy v kolizi - následná péče" 2</t>
  </si>
  <si>
    <t>"Nově vysazovaná zeleň - ovocné stromy (švestka, třešeň) - výměna za kácené stromy v kolizi - následná péče, 24x opakování " 2,4</t>
  </si>
  <si>
    <t>"odměřeno z výkresu č. 08.a"</t>
  </si>
  <si>
    <t>"Opevnění čel propustu na vtoku a výtoku - podkladní ŠP" 24,2</t>
  </si>
  <si>
    <t>"Opevnění čel propustu na vtoku a výtoku" 24,2</t>
  </si>
  <si>
    <t>"Ochranná vrstva štěrkodrti 0/32 tl. 50mm" 3380,9</t>
  </si>
  <si>
    <t>564851111</t>
  </si>
  <si>
    <t>Podklad ze štěrkodrtě ŠD plochy přes 100 m2 tl 150 mm</t>
  </si>
  <si>
    <t>-1628981251</t>
  </si>
  <si>
    <t>Podklad ze štěrkodrti ŠD s rozprostřením a zhutněním plochy přes 100 m2, po zhutnění tl. 150 mm</t>
  </si>
  <si>
    <t>https://podminky.urs.cz/item/CS_URS_2023_01/564851111</t>
  </si>
  <si>
    <t xml:space="preserve">"ŠDB ; tl. 150mm" </t>
  </si>
  <si>
    <t>"Vozovka - skladba B, vč. rozšíření podkladních vrstev o (prům.) 27%" 126,05*1,27</t>
  </si>
  <si>
    <t>564861111</t>
  </si>
  <si>
    <t>Podklad ze štěrkodrtě ŠD plochy přes 100 m2 tl 200 mm</t>
  </si>
  <si>
    <t>964512569</t>
  </si>
  <si>
    <t>Podklad ze štěrkodrti ŠD s rozprostřením a zhutněním plochy přes 100 m2, po zhutnění tl. 200 mm</t>
  </si>
  <si>
    <t>https://podminky.urs.cz/item/CS_URS_2023_01/564861111</t>
  </si>
  <si>
    <t xml:space="preserve">"ŠDB ; tl. 200mm" </t>
  </si>
  <si>
    <t>"Vozovka - skladba B, vč. rozšíření podkladních vrstev o (prům.) 10%" 126,05*1,10</t>
  </si>
  <si>
    <t>"Vozovka - skladba A, vč. rozšíření podkladních vrstev o (prům.) 27%" 2367,97*1,27</t>
  </si>
  <si>
    <t>"Vozovka - skladba A, vč. rozšíření podkladních vrstev o 8%" 2367,97*1,08</t>
  </si>
  <si>
    <t>"Krajnice 01" 621,35</t>
  </si>
  <si>
    <t>"Vozovka - skladba A, vč. rozšíření podkladních vrstev o 10%" 2367,97*1,1</t>
  </si>
  <si>
    <t>"Vozovka - skladba A, vč. rozšíření podkladních vrstev o 2%" 2367,97*1,02</t>
  </si>
  <si>
    <t>"Vozovka - skladba A" 2367,97</t>
  </si>
  <si>
    <t>591111111</t>
  </si>
  <si>
    <t>Kladení dlažby z kostek velkých z kamene do lože z kameniva těženého tl 50 mm</t>
  </si>
  <si>
    <t>-887100985</t>
  </si>
  <si>
    <t>Kladení dlažby z kostek s provedením lože do tl. 50 mm, s vyplněním spár, s dvojím beraněním a se smetením přebytečného materiálu na krajnici velkých z kamene, do lože z kameniva těženého</t>
  </si>
  <si>
    <t>https://podminky.urs.cz/item/CS_URS_2023_01/591111111</t>
  </si>
  <si>
    <t xml:space="preserve">"Dlažba ze štípaných dlažebních kostek 150/170mm ; Ložní vrstva - drcené kamenivo frakce 4-8mm tl. 40mm" </t>
  </si>
  <si>
    <t>"Vozovka - skladba B" 126,05</t>
  </si>
  <si>
    <t>58381008</t>
  </si>
  <si>
    <t>kostka štípaná dlažební žula velká 15/17</t>
  </si>
  <si>
    <t>2083419280</t>
  </si>
  <si>
    <t>126,05*1,01 'Přepočtené koeficientem množství</t>
  </si>
  <si>
    <t>916241213</t>
  </si>
  <si>
    <t>Osazení obrubníku kamenného stojatého s boční opěrou do lože z betonu prostého</t>
  </si>
  <si>
    <t>1716369136</t>
  </si>
  <si>
    <t>Osazení obrubníku kamenného se zřízením lože, s vyplněním a zatřením spár cementovou maltou stojatého s boční opěrou z betonu prostého, do lože z betonu prostého</t>
  </si>
  <si>
    <t>https://podminky.urs.cz/item/CS_URS_2023_01/916241213</t>
  </si>
  <si>
    <t xml:space="preserve">"Kamenný krajník lámaný 130x200x500mm do betonového lože" </t>
  </si>
  <si>
    <t>"Vozovka - skladba B - lemování" 66,71</t>
  </si>
  <si>
    <t>58380001</t>
  </si>
  <si>
    <t>krajník kamenný žulový silniční 130x200x300-800mm</t>
  </si>
  <si>
    <t>32404284</t>
  </si>
  <si>
    <t>66,71*1,02 'Přepočtené koeficientem množství</t>
  </si>
  <si>
    <t>"Propust z ŽB trouby hrdlové DN 800mm (měřeno na patu propustu)" 26,1</t>
  </si>
  <si>
    <t>26,1*1,015 'Přepočtené koeficientem množství</t>
  </si>
  <si>
    <t>"Sjezd na II/140"</t>
  </si>
  <si>
    <t>"Propust z ŽB trouby hrdlové DN 800mm - obetonování betonem C 25/30 XC2 XA1 XF3 (měřeno na osu propustu)" 24,134*0,38</t>
  </si>
  <si>
    <t>65</t>
  </si>
  <si>
    <t>"Polyesterová výztužná geotextílie schopná přenášet tahová napětí včetně horního překrytí celé sanační vrstvy, hm. (min.) 800g/m2" 2*3380,9*1,15</t>
  </si>
  <si>
    <t>66</t>
  </si>
  <si>
    <t>"Zálivka hrany vozovky II/410 - napojení nového krytu" 22,9</t>
  </si>
  <si>
    <t>67</t>
  </si>
  <si>
    <t xml:space="preserve">"Zaříznutí hrany vozovky  II/410 pro napojení nového krytu" 22,9</t>
  </si>
  <si>
    <t>68</t>
  </si>
  <si>
    <t>"Úprava stávajících příkopů na vtoku a výtoku propustu" 100+100</t>
  </si>
  <si>
    <t>69</t>
  </si>
  <si>
    <t>70</t>
  </si>
  <si>
    <t>71</t>
  </si>
  <si>
    <t>998225191</t>
  </si>
  <si>
    <t>Příplatek k přesunu hmot pro pozemní komunikace s krytem z kamene, živičným, betonovým do 1000 m</t>
  </si>
  <si>
    <t>Přesun hmot pro komunikace s krytem z kameniva, monolitickým betonovým nebo živičným Příplatek k ceně za zvětšený přesun přes vymezenou největší dopravní vzdálenost do 1000 m</t>
  </si>
  <si>
    <t>https://podminky.urs.cz/item/CS_URS_2023_01/998225191</t>
  </si>
  <si>
    <t>72</t>
  </si>
  <si>
    <t>73</t>
  </si>
  <si>
    <t>74</t>
  </si>
  <si>
    <t>-1356010759</t>
  </si>
  <si>
    <t>"Vytýčení, měření, zaměření skutečného provedení cesty - dle staničení km 0,64248" 6,4248</t>
  </si>
  <si>
    <t>75</t>
  </si>
  <si>
    <t>-516250509</t>
  </si>
  <si>
    <t>76</t>
  </si>
  <si>
    <t>-1658312201</t>
  </si>
  <si>
    <t>77</t>
  </si>
  <si>
    <t>-154424854</t>
  </si>
  <si>
    <t>78</t>
  </si>
  <si>
    <t>-1174204172</t>
  </si>
  <si>
    <t>"zkoušky zemní pláně, cca á 100m" 7</t>
  </si>
  <si>
    <t>79</t>
  </si>
  <si>
    <t>-1966034197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</si>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</sst>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102" TargetMode="External" /><Relationship Id="rId2" Type="http://schemas.openxmlformats.org/officeDocument/2006/relationships/hyperlink" Target="https://podminky.urs.cz/item/CS_URS_2023_01/111209111" TargetMode="External" /><Relationship Id="rId3" Type="http://schemas.openxmlformats.org/officeDocument/2006/relationships/hyperlink" Target="https://podminky.urs.cz/item/CS_URS_2023_01/122252206" TargetMode="External" /><Relationship Id="rId4" Type="http://schemas.openxmlformats.org/officeDocument/2006/relationships/hyperlink" Target="https://podminky.urs.cz/item/CS_URS_2023_01/122252207" TargetMode="External" /><Relationship Id="rId5" Type="http://schemas.openxmlformats.org/officeDocument/2006/relationships/hyperlink" Target="https://podminky.urs.cz/item/CS_URS_2023_01/132251102" TargetMode="External" /><Relationship Id="rId6" Type="http://schemas.openxmlformats.org/officeDocument/2006/relationships/hyperlink" Target="https://podminky.urs.cz/item/CS_URS_2023_01/132251104" TargetMode="External" /><Relationship Id="rId7" Type="http://schemas.openxmlformats.org/officeDocument/2006/relationships/hyperlink" Target="https://podminky.urs.cz/item/CS_URS_2023_01/171152101" TargetMode="External" /><Relationship Id="rId8" Type="http://schemas.openxmlformats.org/officeDocument/2006/relationships/hyperlink" Target="https://podminky.urs.cz/item/CS_URS_2023_01/171152121" TargetMode="External" /><Relationship Id="rId9" Type="http://schemas.openxmlformats.org/officeDocument/2006/relationships/hyperlink" Target="https://podminky.urs.cz/item/CS_URS_2023_01/171201231" TargetMode="External" /><Relationship Id="rId10" Type="http://schemas.openxmlformats.org/officeDocument/2006/relationships/hyperlink" Target="https://podminky.urs.cz/item/CS_URS_2023_01/181951112" TargetMode="External" /><Relationship Id="rId11" Type="http://schemas.openxmlformats.org/officeDocument/2006/relationships/hyperlink" Target="https://podminky.urs.cz/item/CS_URS_2023_01/182151111" TargetMode="External" /><Relationship Id="rId12" Type="http://schemas.openxmlformats.org/officeDocument/2006/relationships/hyperlink" Target="https://podminky.urs.cz/item/CS_URS_2023_01/182351133" TargetMode="External" /><Relationship Id="rId13" Type="http://schemas.openxmlformats.org/officeDocument/2006/relationships/hyperlink" Target="https://podminky.urs.cz/item/CS_URS_2023_01/183101221" TargetMode="External" /><Relationship Id="rId14" Type="http://schemas.openxmlformats.org/officeDocument/2006/relationships/hyperlink" Target="https://podminky.urs.cz/item/CS_URS_2023_01/183405211" TargetMode="External" /><Relationship Id="rId15" Type="http://schemas.openxmlformats.org/officeDocument/2006/relationships/hyperlink" Target="https://podminky.urs.cz/item/CS_URS_2023_01/184102114" TargetMode="External" /><Relationship Id="rId16" Type="http://schemas.openxmlformats.org/officeDocument/2006/relationships/hyperlink" Target="https://podminky.urs.cz/item/CS_URS_2023_01/184215132" TargetMode="External" /><Relationship Id="rId17" Type="http://schemas.openxmlformats.org/officeDocument/2006/relationships/hyperlink" Target="https://podminky.urs.cz/item/CS_URS_2023_01/184813211" TargetMode="External" /><Relationship Id="rId18" Type="http://schemas.openxmlformats.org/officeDocument/2006/relationships/hyperlink" Target="https://podminky.urs.cz/item/CS_URS_2023_01/184813251" TargetMode="External" /><Relationship Id="rId19" Type="http://schemas.openxmlformats.org/officeDocument/2006/relationships/hyperlink" Target="https://podminky.urs.cz/item/CS_URS_2023_01/184851512" TargetMode="External" /><Relationship Id="rId20" Type="http://schemas.openxmlformats.org/officeDocument/2006/relationships/hyperlink" Target="https://podminky.urs.cz/item/CS_URS_2023_01/184911111" TargetMode="External" /><Relationship Id="rId21" Type="http://schemas.openxmlformats.org/officeDocument/2006/relationships/hyperlink" Target="https://podminky.urs.cz/item/CS_URS_2023_01/185804311" TargetMode="External" /><Relationship Id="rId22" Type="http://schemas.openxmlformats.org/officeDocument/2006/relationships/hyperlink" Target="https://podminky.urs.cz/item/CS_URS_2023_01/451571221" TargetMode="External" /><Relationship Id="rId23" Type="http://schemas.openxmlformats.org/officeDocument/2006/relationships/hyperlink" Target="https://podminky.urs.cz/item/CS_URS_2023_01/465511411" TargetMode="External" /><Relationship Id="rId24" Type="http://schemas.openxmlformats.org/officeDocument/2006/relationships/hyperlink" Target="https://podminky.urs.cz/item/CS_URS_2023_01/564811111" TargetMode="External" /><Relationship Id="rId25" Type="http://schemas.openxmlformats.org/officeDocument/2006/relationships/hyperlink" Target="https://podminky.urs.cz/item/CS_URS_2023_01/564871111" TargetMode="External" /><Relationship Id="rId26" Type="http://schemas.openxmlformats.org/officeDocument/2006/relationships/hyperlink" Target="https://podminky.urs.cz/item/CS_URS_2023_01/565135121" TargetMode="External" /><Relationship Id="rId27" Type="http://schemas.openxmlformats.org/officeDocument/2006/relationships/hyperlink" Target="https://podminky.urs.cz/item/CS_URS_2023_01/569831111" TargetMode="External" /><Relationship Id="rId28" Type="http://schemas.openxmlformats.org/officeDocument/2006/relationships/hyperlink" Target="https://podminky.urs.cz/item/CS_URS_2023_01/573111111" TargetMode="External" /><Relationship Id="rId29" Type="http://schemas.openxmlformats.org/officeDocument/2006/relationships/hyperlink" Target="https://podminky.urs.cz/item/CS_URS_2023_01/573211107" TargetMode="External" /><Relationship Id="rId30" Type="http://schemas.openxmlformats.org/officeDocument/2006/relationships/hyperlink" Target="https://podminky.urs.cz/item/CS_URS_2023_01/577134221" TargetMode="External" /><Relationship Id="rId31" Type="http://schemas.openxmlformats.org/officeDocument/2006/relationships/hyperlink" Target="https://podminky.urs.cz/item/CS_URS_2023_01/912211111" TargetMode="External" /><Relationship Id="rId32" Type="http://schemas.openxmlformats.org/officeDocument/2006/relationships/hyperlink" Target="https://podminky.urs.cz/item/CS_URS_2023_01/919521140" TargetMode="External" /><Relationship Id="rId33" Type="http://schemas.openxmlformats.org/officeDocument/2006/relationships/hyperlink" Target="https://podminky.urs.cz/item/CS_URS_2023_01/919521160" TargetMode="External" /><Relationship Id="rId34" Type="http://schemas.openxmlformats.org/officeDocument/2006/relationships/hyperlink" Target="https://podminky.urs.cz/item/CS_URS_2023_01/919535556" TargetMode="External" /><Relationship Id="rId35" Type="http://schemas.openxmlformats.org/officeDocument/2006/relationships/hyperlink" Target="https://podminky.urs.cz/item/CS_URS_2023_01/919726231" TargetMode="External" /><Relationship Id="rId36" Type="http://schemas.openxmlformats.org/officeDocument/2006/relationships/hyperlink" Target="https://podminky.urs.cz/item/CS_URS_2023_01/919732211" TargetMode="External" /><Relationship Id="rId37" Type="http://schemas.openxmlformats.org/officeDocument/2006/relationships/hyperlink" Target="https://podminky.urs.cz/item/CS_URS_2023_01/919735112" TargetMode="External" /><Relationship Id="rId38" Type="http://schemas.openxmlformats.org/officeDocument/2006/relationships/hyperlink" Target="https://podminky.urs.cz/item/CS_URS_2023_01/938902112" TargetMode="External" /><Relationship Id="rId39" Type="http://schemas.openxmlformats.org/officeDocument/2006/relationships/hyperlink" Target="https://podminky.urs.cz/item/CS_URS_2023_01/977211111" TargetMode="External" /><Relationship Id="rId40" Type="http://schemas.openxmlformats.org/officeDocument/2006/relationships/hyperlink" Target="https://podminky.urs.cz/item/CS_URS_2023_01/998225111" TargetMode="External" /><Relationship Id="rId41" Type="http://schemas.openxmlformats.org/officeDocument/2006/relationships/hyperlink" Target="https://podminky.urs.cz/item/CS_URS_2023_01/998225192" TargetMode="External" /><Relationship Id="rId42" Type="http://schemas.openxmlformats.org/officeDocument/2006/relationships/hyperlink" Target="https://podminky.urs.cz/item/CS_URS_2023_01/460742132" TargetMode="External" /><Relationship Id="rId43" Type="http://schemas.openxmlformats.org/officeDocument/2006/relationships/hyperlink" Target="https://podminky.urs.cz/item/CS_URS_2023_01/012002000" TargetMode="External" /><Relationship Id="rId44" Type="http://schemas.openxmlformats.org/officeDocument/2006/relationships/hyperlink" Target="https://podminky.urs.cz/item/CS_URS_2023_01/013254000" TargetMode="External" /><Relationship Id="rId45" Type="http://schemas.openxmlformats.org/officeDocument/2006/relationships/hyperlink" Target="https://podminky.urs.cz/item/CS_URS_2023_01/030001000" TargetMode="External" /><Relationship Id="rId46" Type="http://schemas.openxmlformats.org/officeDocument/2006/relationships/hyperlink" Target="https://podminky.urs.cz/item/CS_URS_2023_01/034303000" TargetMode="External" /><Relationship Id="rId47" Type="http://schemas.openxmlformats.org/officeDocument/2006/relationships/hyperlink" Target="https://podminky.urs.cz/item/CS_URS_2023_01/043154000" TargetMode="External" /><Relationship Id="rId48" Type="http://schemas.openxmlformats.org/officeDocument/2006/relationships/hyperlink" Target="https://podminky.urs.cz/item/CS_URS_2023_01/049103000" TargetMode="External" /><Relationship Id="rId4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102" TargetMode="External" /><Relationship Id="rId2" Type="http://schemas.openxmlformats.org/officeDocument/2006/relationships/hyperlink" Target="https://podminky.urs.cz/item/CS_URS_2023_01/111209111" TargetMode="External" /><Relationship Id="rId3" Type="http://schemas.openxmlformats.org/officeDocument/2006/relationships/hyperlink" Target="https://podminky.urs.cz/item/CS_URS_2023_01/112111111" TargetMode="External" /><Relationship Id="rId4" Type="http://schemas.openxmlformats.org/officeDocument/2006/relationships/hyperlink" Target="https://podminky.urs.cz/item/CS_URS_2023_01/112211111" TargetMode="External" /><Relationship Id="rId5" Type="http://schemas.openxmlformats.org/officeDocument/2006/relationships/hyperlink" Target="https://podminky.urs.cz/item/CS_URS_2023_01/112211112" TargetMode="External" /><Relationship Id="rId6" Type="http://schemas.openxmlformats.org/officeDocument/2006/relationships/hyperlink" Target="https://podminky.urs.cz/item/CS_URS_2023_01/112211113" TargetMode="External" /><Relationship Id="rId7" Type="http://schemas.openxmlformats.org/officeDocument/2006/relationships/hyperlink" Target="https://podminky.urs.cz/item/CS_URS_2023_01/112251101" TargetMode="External" /><Relationship Id="rId8" Type="http://schemas.openxmlformats.org/officeDocument/2006/relationships/hyperlink" Target="https://podminky.urs.cz/item/CS_URS_2023_01/112251102" TargetMode="External" /><Relationship Id="rId9" Type="http://schemas.openxmlformats.org/officeDocument/2006/relationships/hyperlink" Target="https://podminky.urs.cz/item/CS_URS_2023_01/112251103" TargetMode="External" /><Relationship Id="rId10" Type="http://schemas.openxmlformats.org/officeDocument/2006/relationships/hyperlink" Target="https://podminky.urs.cz/item/CS_URS_2023_01/122252206" TargetMode="External" /><Relationship Id="rId11" Type="http://schemas.openxmlformats.org/officeDocument/2006/relationships/hyperlink" Target="https://podminky.urs.cz/item/CS_URS_2023_01/132251102" TargetMode="External" /><Relationship Id="rId12" Type="http://schemas.openxmlformats.org/officeDocument/2006/relationships/hyperlink" Target="https://podminky.urs.cz/item/CS_URS_2023_01/162201411" TargetMode="External" /><Relationship Id="rId13" Type="http://schemas.openxmlformats.org/officeDocument/2006/relationships/hyperlink" Target="https://podminky.urs.cz/item/CS_URS_2023_01/162201412" TargetMode="External" /><Relationship Id="rId14" Type="http://schemas.openxmlformats.org/officeDocument/2006/relationships/hyperlink" Target="https://podminky.urs.cz/item/CS_URS_2023_01/162201413" TargetMode="External" /><Relationship Id="rId15" Type="http://schemas.openxmlformats.org/officeDocument/2006/relationships/hyperlink" Target="https://podminky.urs.cz/item/CS_URS_2023_01/171152101" TargetMode="External" /><Relationship Id="rId16" Type="http://schemas.openxmlformats.org/officeDocument/2006/relationships/hyperlink" Target="https://podminky.urs.cz/item/CS_URS_2023_01/171152121" TargetMode="External" /><Relationship Id="rId17" Type="http://schemas.openxmlformats.org/officeDocument/2006/relationships/hyperlink" Target="https://podminky.urs.cz/item/CS_URS_2023_01/171201231" TargetMode="External" /><Relationship Id="rId18" Type="http://schemas.openxmlformats.org/officeDocument/2006/relationships/hyperlink" Target="https://podminky.urs.cz/item/CS_URS_2023_01/174251201" TargetMode="External" /><Relationship Id="rId19" Type="http://schemas.openxmlformats.org/officeDocument/2006/relationships/hyperlink" Target="https://podminky.urs.cz/item/CS_URS_2023_01/174251202" TargetMode="External" /><Relationship Id="rId20" Type="http://schemas.openxmlformats.org/officeDocument/2006/relationships/hyperlink" Target="https://podminky.urs.cz/item/CS_URS_2023_01/174251203" TargetMode="External" /><Relationship Id="rId21" Type="http://schemas.openxmlformats.org/officeDocument/2006/relationships/hyperlink" Target="https://podminky.urs.cz/item/CS_URS_2023_01/181951112" TargetMode="External" /><Relationship Id="rId22" Type="http://schemas.openxmlformats.org/officeDocument/2006/relationships/hyperlink" Target="https://podminky.urs.cz/item/CS_URS_2023_01/182251101" TargetMode="External" /><Relationship Id="rId23" Type="http://schemas.openxmlformats.org/officeDocument/2006/relationships/hyperlink" Target="https://podminky.urs.cz/item/CS_URS_2023_01/182351133" TargetMode="External" /><Relationship Id="rId24" Type="http://schemas.openxmlformats.org/officeDocument/2006/relationships/hyperlink" Target="https://podminky.urs.cz/item/CS_URS_2023_01/183101221" TargetMode="External" /><Relationship Id="rId25" Type="http://schemas.openxmlformats.org/officeDocument/2006/relationships/hyperlink" Target="https://podminky.urs.cz/item/CS_URS_2023_01/183405211" TargetMode="External" /><Relationship Id="rId26" Type="http://schemas.openxmlformats.org/officeDocument/2006/relationships/hyperlink" Target="https://podminky.urs.cz/item/CS_URS_2023_01/184102114" TargetMode="External" /><Relationship Id="rId27" Type="http://schemas.openxmlformats.org/officeDocument/2006/relationships/hyperlink" Target="https://podminky.urs.cz/item/CS_URS_2023_01/184215132" TargetMode="External" /><Relationship Id="rId28" Type="http://schemas.openxmlformats.org/officeDocument/2006/relationships/hyperlink" Target="https://podminky.urs.cz/item/CS_URS_2023_01/184813211" TargetMode="External" /><Relationship Id="rId29" Type="http://schemas.openxmlformats.org/officeDocument/2006/relationships/hyperlink" Target="https://podminky.urs.cz/item/CS_URS_2023_01/184813251" TargetMode="External" /><Relationship Id="rId30" Type="http://schemas.openxmlformats.org/officeDocument/2006/relationships/hyperlink" Target="https://podminky.urs.cz/item/CS_URS_2023_01/184851512" TargetMode="External" /><Relationship Id="rId31" Type="http://schemas.openxmlformats.org/officeDocument/2006/relationships/hyperlink" Target="https://podminky.urs.cz/item/CS_URS_2023_01/184911111" TargetMode="External" /><Relationship Id="rId32" Type="http://schemas.openxmlformats.org/officeDocument/2006/relationships/hyperlink" Target="https://podminky.urs.cz/item/CS_URS_2023_01/185804311" TargetMode="External" /><Relationship Id="rId33" Type="http://schemas.openxmlformats.org/officeDocument/2006/relationships/hyperlink" Target="https://podminky.urs.cz/item/CS_URS_2023_01/451571221" TargetMode="External" /><Relationship Id="rId34" Type="http://schemas.openxmlformats.org/officeDocument/2006/relationships/hyperlink" Target="https://podminky.urs.cz/item/CS_URS_2023_01/465511411" TargetMode="External" /><Relationship Id="rId35" Type="http://schemas.openxmlformats.org/officeDocument/2006/relationships/hyperlink" Target="https://podminky.urs.cz/item/CS_URS_2023_01/564811111" TargetMode="External" /><Relationship Id="rId36" Type="http://schemas.openxmlformats.org/officeDocument/2006/relationships/hyperlink" Target="https://podminky.urs.cz/item/CS_URS_2023_01/564851111" TargetMode="External" /><Relationship Id="rId37" Type="http://schemas.openxmlformats.org/officeDocument/2006/relationships/hyperlink" Target="https://podminky.urs.cz/item/CS_URS_2023_01/564861111" TargetMode="External" /><Relationship Id="rId38" Type="http://schemas.openxmlformats.org/officeDocument/2006/relationships/hyperlink" Target="https://podminky.urs.cz/item/CS_URS_2023_01/564871111" TargetMode="External" /><Relationship Id="rId39" Type="http://schemas.openxmlformats.org/officeDocument/2006/relationships/hyperlink" Target="https://podminky.urs.cz/item/CS_URS_2023_01/565135121" TargetMode="External" /><Relationship Id="rId40" Type="http://schemas.openxmlformats.org/officeDocument/2006/relationships/hyperlink" Target="https://podminky.urs.cz/item/CS_URS_2023_01/569831111" TargetMode="External" /><Relationship Id="rId41" Type="http://schemas.openxmlformats.org/officeDocument/2006/relationships/hyperlink" Target="https://podminky.urs.cz/item/CS_URS_2023_01/573111111" TargetMode="External" /><Relationship Id="rId42" Type="http://schemas.openxmlformats.org/officeDocument/2006/relationships/hyperlink" Target="https://podminky.urs.cz/item/CS_URS_2023_01/573211107" TargetMode="External" /><Relationship Id="rId43" Type="http://schemas.openxmlformats.org/officeDocument/2006/relationships/hyperlink" Target="https://podminky.urs.cz/item/CS_URS_2023_01/577134221" TargetMode="External" /><Relationship Id="rId44" Type="http://schemas.openxmlformats.org/officeDocument/2006/relationships/hyperlink" Target="https://podminky.urs.cz/item/CS_URS_2023_01/591111111" TargetMode="External" /><Relationship Id="rId45" Type="http://schemas.openxmlformats.org/officeDocument/2006/relationships/hyperlink" Target="https://podminky.urs.cz/item/CS_URS_2023_01/912211111" TargetMode="External" /><Relationship Id="rId46" Type="http://schemas.openxmlformats.org/officeDocument/2006/relationships/hyperlink" Target="https://podminky.urs.cz/item/CS_URS_2023_01/916241213" TargetMode="External" /><Relationship Id="rId47" Type="http://schemas.openxmlformats.org/officeDocument/2006/relationships/hyperlink" Target="https://podminky.urs.cz/item/CS_URS_2023_01/919521160" TargetMode="External" /><Relationship Id="rId48" Type="http://schemas.openxmlformats.org/officeDocument/2006/relationships/hyperlink" Target="https://podminky.urs.cz/item/CS_URS_2023_01/919535556" TargetMode="External" /><Relationship Id="rId49" Type="http://schemas.openxmlformats.org/officeDocument/2006/relationships/hyperlink" Target="https://podminky.urs.cz/item/CS_URS_2023_01/919726231" TargetMode="External" /><Relationship Id="rId50" Type="http://schemas.openxmlformats.org/officeDocument/2006/relationships/hyperlink" Target="https://podminky.urs.cz/item/CS_URS_2023_01/919732211" TargetMode="External" /><Relationship Id="rId51" Type="http://schemas.openxmlformats.org/officeDocument/2006/relationships/hyperlink" Target="https://podminky.urs.cz/item/CS_URS_2023_01/919735112" TargetMode="External" /><Relationship Id="rId52" Type="http://schemas.openxmlformats.org/officeDocument/2006/relationships/hyperlink" Target="https://podminky.urs.cz/item/CS_URS_2023_01/938902112" TargetMode="External" /><Relationship Id="rId53" Type="http://schemas.openxmlformats.org/officeDocument/2006/relationships/hyperlink" Target="https://podminky.urs.cz/item/CS_URS_2023_01/977211111" TargetMode="External" /><Relationship Id="rId54" Type="http://schemas.openxmlformats.org/officeDocument/2006/relationships/hyperlink" Target="https://podminky.urs.cz/item/CS_URS_2023_01/998225111" TargetMode="External" /><Relationship Id="rId55" Type="http://schemas.openxmlformats.org/officeDocument/2006/relationships/hyperlink" Target="https://podminky.urs.cz/item/CS_URS_2023_01/998225191" TargetMode="External" /><Relationship Id="rId56" Type="http://schemas.openxmlformats.org/officeDocument/2006/relationships/hyperlink" Target="https://podminky.urs.cz/item/CS_URS_2023_01/460742132" TargetMode="External" /><Relationship Id="rId57" Type="http://schemas.openxmlformats.org/officeDocument/2006/relationships/hyperlink" Target="https://podminky.urs.cz/item/CS_URS_2023_01/012002000" TargetMode="External" /><Relationship Id="rId58" Type="http://schemas.openxmlformats.org/officeDocument/2006/relationships/hyperlink" Target="https://podminky.urs.cz/item/CS_URS_2023_01/013254000" TargetMode="External" /><Relationship Id="rId59" Type="http://schemas.openxmlformats.org/officeDocument/2006/relationships/hyperlink" Target="https://podminky.urs.cz/item/CS_URS_2023_01/030001000" TargetMode="External" /><Relationship Id="rId60" Type="http://schemas.openxmlformats.org/officeDocument/2006/relationships/hyperlink" Target="https://podminky.urs.cz/item/CS_URS_2023_01/034303000" TargetMode="External" /><Relationship Id="rId61" Type="http://schemas.openxmlformats.org/officeDocument/2006/relationships/hyperlink" Target="https://podminky.urs.cz/item/CS_URS_2023_01/043154000" TargetMode="External" /><Relationship Id="rId62" Type="http://schemas.openxmlformats.org/officeDocument/2006/relationships/hyperlink" Target="https://podminky.urs.cz/item/CS_URS_2023_01/049103000" TargetMode="External" /><Relationship Id="rId6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J-09/21-a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Cesty HPC 1 a HPC 2 v k.ú. Plačovice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k.ú. Plačovice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6. 9. 2021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Česká republika – SPÚ, Pobočka J. Hradec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P - atelier JH s.r.o.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ROUND(SUM(AS55:AS56),2)</f>
        <v>0</v>
      </c>
      <c r="AT54" s="106">
        <f>ROUND(SUM(AV54:AW54),2)</f>
        <v>0</v>
      </c>
      <c r="AU54" s="107">
        <f>ROUND(SUM(AU55:AU56),5)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ROUND(SUM(AZ55:AZ56),2)</f>
        <v>0</v>
      </c>
      <c r="BA54" s="106">
        <f>ROUND(SUM(BA55:BA56),2)</f>
        <v>0</v>
      </c>
      <c r="BB54" s="106">
        <f>ROUND(SUM(BB55:BB56),2)</f>
        <v>0</v>
      </c>
      <c r="BC54" s="106">
        <f>ROUND(SUM(BC55:BC56),2)</f>
        <v>0</v>
      </c>
      <c r="BD54" s="108">
        <f>ROUND(SUM(BD55:BD56),2)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16.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'HPC 1 - Cesta HPC 1'!J30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'HPC 1 - Cesta HPC 1'!P91</f>
        <v>0</v>
      </c>
      <c r="AV55" s="120">
        <f>'HPC 1 - Cesta HPC 1'!J33</f>
        <v>0</v>
      </c>
      <c r="AW55" s="120">
        <f>'HPC 1 - Cesta HPC 1'!J34</f>
        <v>0</v>
      </c>
      <c r="AX55" s="120">
        <f>'HPC 1 - Cesta HPC 1'!J35</f>
        <v>0</v>
      </c>
      <c r="AY55" s="120">
        <f>'HPC 1 - Cesta HPC 1'!J36</f>
        <v>0</v>
      </c>
      <c r="AZ55" s="120">
        <f>'HPC 1 - Cesta HPC 1'!F33</f>
        <v>0</v>
      </c>
      <c r="BA55" s="120">
        <f>'HPC 1 - Cesta HPC 1'!F34</f>
        <v>0</v>
      </c>
      <c r="BB55" s="120">
        <f>'HPC 1 - Cesta HPC 1'!F35</f>
        <v>0</v>
      </c>
      <c r="BC55" s="120">
        <f>'HPC 1 - Cesta HPC 1'!F36</f>
        <v>0</v>
      </c>
      <c r="BD55" s="122">
        <f>'HPC 1 - Cesta HPC 1'!F37</f>
        <v>0</v>
      </c>
      <c r="BE55" s="7"/>
      <c r="BT55" s="123" t="s">
        <v>80</v>
      </c>
      <c r="BV55" s="123" t="s">
        <v>74</v>
      </c>
      <c r="BW55" s="123" t="s">
        <v>81</v>
      </c>
      <c r="BX55" s="123" t="s">
        <v>5</v>
      </c>
      <c r="CL55" s="123" t="s">
        <v>82</v>
      </c>
      <c r="CM55" s="123" t="s">
        <v>83</v>
      </c>
    </row>
    <row r="56" s="7" customFormat="1" ht="16.5" customHeight="1">
      <c r="A56" s="111" t="s">
        <v>76</v>
      </c>
      <c r="B56" s="112"/>
      <c r="C56" s="113"/>
      <c r="D56" s="114" t="s">
        <v>84</v>
      </c>
      <c r="E56" s="114"/>
      <c r="F56" s="114"/>
      <c r="G56" s="114"/>
      <c r="H56" s="114"/>
      <c r="I56" s="115"/>
      <c r="J56" s="114" t="s">
        <v>85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'HPC 2 - Cesta HPC 2'!J30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79</v>
      </c>
      <c r="AR56" s="118"/>
      <c r="AS56" s="124">
        <v>0</v>
      </c>
      <c r="AT56" s="125">
        <f>ROUND(SUM(AV56:AW56),2)</f>
        <v>0</v>
      </c>
      <c r="AU56" s="126">
        <f>'HPC 2 - Cesta HPC 2'!P91</f>
        <v>0</v>
      </c>
      <c r="AV56" s="125">
        <f>'HPC 2 - Cesta HPC 2'!J33</f>
        <v>0</v>
      </c>
      <c r="AW56" s="125">
        <f>'HPC 2 - Cesta HPC 2'!J34</f>
        <v>0</v>
      </c>
      <c r="AX56" s="125">
        <f>'HPC 2 - Cesta HPC 2'!J35</f>
        <v>0</v>
      </c>
      <c r="AY56" s="125">
        <f>'HPC 2 - Cesta HPC 2'!J36</f>
        <v>0</v>
      </c>
      <c r="AZ56" s="125">
        <f>'HPC 2 - Cesta HPC 2'!F33</f>
        <v>0</v>
      </c>
      <c r="BA56" s="125">
        <f>'HPC 2 - Cesta HPC 2'!F34</f>
        <v>0</v>
      </c>
      <c r="BB56" s="125">
        <f>'HPC 2 - Cesta HPC 2'!F35</f>
        <v>0</v>
      </c>
      <c r="BC56" s="125">
        <f>'HPC 2 - Cesta HPC 2'!F36</f>
        <v>0</v>
      </c>
      <c r="BD56" s="127">
        <f>'HPC 2 - Cesta HPC 2'!F37</f>
        <v>0</v>
      </c>
      <c r="BE56" s="7"/>
      <c r="BT56" s="123" t="s">
        <v>80</v>
      </c>
      <c r="BV56" s="123" t="s">
        <v>74</v>
      </c>
      <c r="BW56" s="123" t="s">
        <v>86</v>
      </c>
      <c r="BX56" s="123" t="s">
        <v>5</v>
      </c>
      <c r="CL56" s="123" t="s">
        <v>82</v>
      </c>
      <c r="CM56" s="123" t="s">
        <v>83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6whlk0RnkInbv0aEwWFcoVZdDItkVtOIDMYYsNG578jJOkF8tchSzG9dw9+XvIbip2rj+V7uvqqQcEbFNgYUug==" hashValue="3pB3+ZsI5dMmXVEc/hD7am3jR/CBCy7lZjPC2tfbLiAwFRK9VV6J73iXsfLx9OzOjK6vpKa1RV2YaPKQpCilc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HPC 1 - Cesta HPC 1'!C2" display="/"/>
    <hyperlink ref="A56" location="'HPC 2 - Cesta HPC 2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87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Cesty HPC 1 a HPC 2 v k.ú. Plačovice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82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6. 9. 2021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ROUND(J91,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ROUND((SUM(BE91:BE429)),  2)</f>
        <v>0</v>
      </c>
      <c r="G33" s="38"/>
      <c r="H33" s="38"/>
      <c r="I33" s="148">
        <v>0.20999999999999999</v>
      </c>
      <c r="J33" s="147">
        <f>ROUND(((SUM(BE91:BE429))*I33),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ROUND((SUM(BF91:BF429)),  2)</f>
        <v>0</v>
      </c>
      <c r="G34" s="38"/>
      <c r="H34" s="38"/>
      <c r="I34" s="148">
        <v>0.14999999999999999</v>
      </c>
      <c r="J34" s="147">
        <f>ROUND(((SUM(BF91:BF429))*I34),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ROUND((SUM(BG91:BG429)),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ROUND((SUM(BH91:BH429)),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ROUND((SUM(BI91:BI429)),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90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Cesty HPC 1 a HPC 2 v k.ú. Plačovice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HPC 1 - Cesta HPC 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Plačovice</v>
      </c>
      <c r="G52" s="40"/>
      <c r="H52" s="40"/>
      <c r="I52" s="32" t="s">
        <v>23</v>
      </c>
      <c r="J52" s="72" t="str">
        <f>IF(J12="","",J12)</f>
        <v>6. 9. 2021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Česká republika – SPÚ, Pobočka J. Hradec</v>
      </c>
      <c r="G54" s="40"/>
      <c r="H54" s="40"/>
      <c r="I54" s="32" t="s">
        <v>31</v>
      </c>
      <c r="J54" s="36" t="str">
        <f>E21</f>
        <v>P - atelier JH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91</v>
      </c>
      <c r="D57" s="162"/>
      <c r="E57" s="162"/>
      <c r="F57" s="162"/>
      <c r="G57" s="162"/>
      <c r="H57" s="162"/>
      <c r="I57" s="162"/>
      <c r="J57" s="163" t="s">
        <v>92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J91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93</v>
      </c>
    </row>
    <row r="60" s="9" customFormat="1" ht="24.96" customHeight="1">
      <c r="A60" s="9"/>
      <c r="B60" s="165"/>
      <c r="C60" s="166"/>
      <c r="D60" s="167" t="s">
        <v>94</v>
      </c>
      <c r="E60" s="168"/>
      <c r="F60" s="168"/>
      <c r="G60" s="168"/>
      <c r="H60" s="168"/>
      <c r="I60" s="168"/>
      <c r="J60" s="169">
        <f>J92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95</v>
      </c>
      <c r="E61" s="174"/>
      <c r="F61" s="174"/>
      <c r="G61" s="174"/>
      <c r="H61" s="174"/>
      <c r="I61" s="174"/>
      <c r="J61" s="175">
        <f>J93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96</v>
      </c>
      <c r="E62" s="174"/>
      <c r="F62" s="174"/>
      <c r="G62" s="174"/>
      <c r="H62" s="174"/>
      <c r="I62" s="174"/>
      <c r="J62" s="175">
        <f>J251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97</v>
      </c>
      <c r="E63" s="174"/>
      <c r="F63" s="174"/>
      <c r="G63" s="174"/>
      <c r="H63" s="174"/>
      <c r="I63" s="174"/>
      <c r="J63" s="175">
        <f>J265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98</v>
      </c>
      <c r="E64" s="174"/>
      <c r="F64" s="174"/>
      <c r="G64" s="174"/>
      <c r="H64" s="174"/>
      <c r="I64" s="174"/>
      <c r="J64" s="175">
        <f>J315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99</v>
      </c>
      <c r="E65" s="174"/>
      <c r="F65" s="174"/>
      <c r="G65" s="174"/>
      <c r="H65" s="174"/>
      <c r="I65" s="174"/>
      <c r="J65" s="175">
        <f>J385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100</v>
      </c>
      <c r="E66" s="168"/>
      <c r="F66" s="168"/>
      <c r="G66" s="168"/>
      <c r="H66" s="168"/>
      <c r="I66" s="168"/>
      <c r="J66" s="169">
        <f>J392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1"/>
      <c r="C67" s="172"/>
      <c r="D67" s="173" t="s">
        <v>101</v>
      </c>
      <c r="E67" s="174"/>
      <c r="F67" s="174"/>
      <c r="G67" s="174"/>
      <c r="H67" s="174"/>
      <c r="I67" s="174"/>
      <c r="J67" s="175">
        <f>J393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5"/>
      <c r="C68" s="166"/>
      <c r="D68" s="167" t="s">
        <v>102</v>
      </c>
      <c r="E68" s="168"/>
      <c r="F68" s="168"/>
      <c r="G68" s="168"/>
      <c r="H68" s="168"/>
      <c r="I68" s="168"/>
      <c r="J68" s="169">
        <f>J404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1"/>
      <c r="C69" s="172"/>
      <c r="D69" s="173" t="s">
        <v>103</v>
      </c>
      <c r="E69" s="174"/>
      <c r="F69" s="174"/>
      <c r="G69" s="174"/>
      <c r="H69" s="174"/>
      <c r="I69" s="174"/>
      <c r="J69" s="175">
        <f>J405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104</v>
      </c>
      <c r="E70" s="174"/>
      <c r="F70" s="174"/>
      <c r="G70" s="174"/>
      <c r="H70" s="174"/>
      <c r="I70" s="174"/>
      <c r="J70" s="175">
        <f>J413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105</v>
      </c>
      <c r="E71" s="174"/>
      <c r="F71" s="174"/>
      <c r="G71" s="174"/>
      <c r="H71" s="174"/>
      <c r="I71" s="174"/>
      <c r="J71" s="175">
        <f>J421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106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160" t="str">
        <f>E7</f>
        <v>Cesty HPC 1 a HPC 2 v k.ú. Plačovice</v>
      </c>
      <c r="F81" s="32"/>
      <c r="G81" s="32"/>
      <c r="H81" s="32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88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E9</f>
        <v>HPC 1 - Cesta HPC 1</v>
      </c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F12</f>
        <v>k.ú. Plačovice</v>
      </c>
      <c r="G85" s="40"/>
      <c r="H85" s="40"/>
      <c r="I85" s="32" t="s">
        <v>23</v>
      </c>
      <c r="J85" s="72" t="str">
        <f>IF(J12="","",J12)</f>
        <v>6. 9. 2021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E15</f>
        <v>Česká republika – SPÚ, Pobočka J. Hradec</v>
      </c>
      <c r="G87" s="40"/>
      <c r="H87" s="40"/>
      <c r="I87" s="32" t="s">
        <v>31</v>
      </c>
      <c r="J87" s="36" t="str">
        <f>E21</f>
        <v>P - atelier JH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IF(E18="","",E18)</f>
        <v>Vyplň údaj</v>
      </c>
      <c r="G88" s="40"/>
      <c r="H88" s="40"/>
      <c r="I88" s="32" t="s">
        <v>34</v>
      </c>
      <c r="J88" s="36" t="str">
        <f>E24</f>
        <v xml:space="preserve"> 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77"/>
      <c r="B90" s="178"/>
      <c r="C90" s="179" t="s">
        <v>107</v>
      </c>
      <c r="D90" s="180" t="s">
        <v>57</v>
      </c>
      <c r="E90" s="180" t="s">
        <v>53</v>
      </c>
      <c r="F90" s="180" t="s">
        <v>54</v>
      </c>
      <c r="G90" s="180" t="s">
        <v>108</v>
      </c>
      <c r="H90" s="180" t="s">
        <v>109</v>
      </c>
      <c r="I90" s="180" t="s">
        <v>110</v>
      </c>
      <c r="J90" s="180" t="s">
        <v>92</v>
      </c>
      <c r="K90" s="181" t="s">
        <v>111</v>
      </c>
      <c r="L90" s="182"/>
      <c r="M90" s="92" t="s">
        <v>19</v>
      </c>
      <c r="N90" s="93" t="s">
        <v>42</v>
      </c>
      <c r="O90" s="93" t="s">
        <v>112</v>
      </c>
      <c r="P90" s="93" t="s">
        <v>113</v>
      </c>
      <c r="Q90" s="93" t="s">
        <v>114</v>
      </c>
      <c r="R90" s="93" t="s">
        <v>115</v>
      </c>
      <c r="S90" s="93" t="s">
        <v>116</v>
      </c>
      <c r="T90" s="94" t="s">
        <v>117</v>
      </c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</row>
    <row r="91" s="2" customFormat="1" ht="22.8" customHeight="1">
      <c r="A91" s="38"/>
      <c r="B91" s="39"/>
      <c r="C91" s="99" t="s">
        <v>118</v>
      </c>
      <c r="D91" s="40"/>
      <c r="E91" s="40"/>
      <c r="F91" s="40"/>
      <c r="G91" s="40"/>
      <c r="H91" s="40"/>
      <c r="I91" s="40"/>
      <c r="J91" s="183">
        <f>BK91</f>
        <v>0</v>
      </c>
      <c r="K91" s="40"/>
      <c r="L91" s="44"/>
      <c r="M91" s="95"/>
      <c r="N91" s="184"/>
      <c r="O91" s="96"/>
      <c r="P91" s="185">
        <f>P92+P392+P404</f>
        <v>0</v>
      </c>
      <c r="Q91" s="96"/>
      <c r="R91" s="185">
        <f>R92+R392+R404</f>
        <v>500.37605934579994</v>
      </c>
      <c r="S91" s="96"/>
      <c r="T91" s="186">
        <f>T92+T392+T404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71</v>
      </c>
      <c r="AU91" s="17" t="s">
        <v>93</v>
      </c>
      <c r="BK91" s="187">
        <f>BK92+BK392+BK404</f>
        <v>0</v>
      </c>
    </row>
    <row r="92" s="12" customFormat="1" ht="25.92" customHeight="1">
      <c r="A92" s="12"/>
      <c r="B92" s="188"/>
      <c r="C92" s="189"/>
      <c r="D92" s="190" t="s">
        <v>71</v>
      </c>
      <c r="E92" s="191" t="s">
        <v>119</v>
      </c>
      <c r="F92" s="191" t="s">
        <v>120</v>
      </c>
      <c r="G92" s="189"/>
      <c r="H92" s="189"/>
      <c r="I92" s="192"/>
      <c r="J92" s="193">
        <f>BK92</f>
        <v>0</v>
      </c>
      <c r="K92" s="189"/>
      <c r="L92" s="194"/>
      <c r="M92" s="195"/>
      <c r="N92" s="196"/>
      <c r="O92" s="196"/>
      <c r="P92" s="197">
        <f>P93+P251+P265+P315+P385</f>
        <v>0</v>
      </c>
      <c r="Q92" s="196"/>
      <c r="R92" s="197">
        <f>R93+R251+R265+R315+R385</f>
        <v>498.33348774579997</v>
      </c>
      <c r="S92" s="196"/>
      <c r="T92" s="198">
        <f>T93+T251+T265+T315+T385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80</v>
      </c>
      <c r="AT92" s="200" t="s">
        <v>71</v>
      </c>
      <c r="AU92" s="200" t="s">
        <v>72</v>
      </c>
      <c r="AY92" s="199" t="s">
        <v>121</v>
      </c>
      <c r="BK92" s="201">
        <f>BK93+BK251+BK265+BK315+BK385</f>
        <v>0</v>
      </c>
    </row>
    <row r="93" s="12" customFormat="1" ht="22.8" customHeight="1">
      <c r="A93" s="12"/>
      <c r="B93" s="188"/>
      <c r="C93" s="189"/>
      <c r="D93" s="190" t="s">
        <v>71</v>
      </c>
      <c r="E93" s="202" t="s">
        <v>80</v>
      </c>
      <c r="F93" s="202" t="s">
        <v>122</v>
      </c>
      <c r="G93" s="189"/>
      <c r="H93" s="189"/>
      <c r="I93" s="192"/>
      <c r="J93" s="203">
        <f>BK93</f>
        <v>0</v>
      </c>
      <c r="K93" s="189"/>
      <c r="L93" s="194"/>
      <c r="M93" s="195"/>
      <c r="N93" s="196"/>
      <c r="O93" s="196"/>
      <c r="P93" s="197">
        <f>SUM(P94:P250)</f>
        <v>0</v>
      </c>
      <c r="Q93" s="196"/>
      <c r="R93" s="197">
        <f>SUM(R94:R250)</f>
        <v>19.495592899999998</v>
      </c>
      <c r="S93" s="196"/>
      <c r="T93" s="198">
        <f>SUM(T94:T250)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80</v>
      </c>
      <c r="AT93" s="200" t="s">
        <v>71</v>
      </c>
      <c r="AU93" s="200" t="s">
        <v>80</v>
      </c>
      <c r="AY93" s="199" t="s">
        <v>121</v>
      </c>
      <c r="BK93" s="201">
        <f>SUM(BK94:BK250)</f>
        <v>0</v>
      </c>
    </row>
    <row r="94" s="2" customFormat="1" ht="24.15" customHeight="1">
      <c r="A94" s="38"/>
      <c r="B94" s="39"/>
      <c r="C94" s="204" t="s">
        <v>80</v>
      </c>
      <c r="D94" s="204" t="s">
        <v>123</v>
      </c>
      <c r="E94" s="205" t="s">
        <v>124</v>
      </c>
      <c r="F94" s="206" t="s">
        <v>125</v>
      </c>
      <c r="G94" s="207" t="s">
        <v>126</v>
      </c>
      <c r="H94" s="208">
        <v>337.5</v>
      </c>
      <c r="I94" s="209"/>
      <c r="J94" s="210">
        <f>ROUND(I94*H94,2)</f>
        <v>0</v>
      </c>
      <c r="K94" s="206" t="s">
        <v>127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128</v>
      </c>
      <c r="AT94" s="215" t="s">
        <v>123</v>
      </c>
      <c r="AU94" s="215" t="s">
        <v>83</v>
      </c>
      <c r="AY94" s="17" t="s">
        <v>121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80</v>
      </c>
      <c r="BK94" s="216">
        <f>ROUND(I94*H94,2)</f>
        <v>0</v>
      </c>
      <c r="BL94" s="17" t="s">
        <v>128</v>
      </c>
      <c r="BM94" s="215" t="s">
        <v>129</v>
      </c>
    </row>
    <row r="95" s="2" customFormat="1">
      <c r="A95" s="38"/>
      <c r="B95" s="39"/>
      <c r="C95" s="40"/>
      <c r="D95" s="217" t="s">
        <v>130</v>
      </c>
      <c r="E95" s="40"/>
      <c r="F95" s="218" t="s">
        <v>131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130</v>
      </c>
      <c r="AU95" s="17" t="s">
        <v>83</v>
      </c>
    </row>
    <row r="96" s="2" customFormat="1">
      <c r="A96" s="38"/>
      <c r="B96" s="39"/>
      <c r="C96" s="40"/>
      <c r="D96" s="222" t="s">
        <v>132</v>
      </c>
      <c r="E96" s="40"/>
      <c r="F96" s="223" t="s">
        <v>133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132</v>
      </c>
      <c r="AU96" s="17" t="s">
        <v>83</v>
      </c>
    </row>
    <row r="97" s="13" customFormat="1">
      <c r="A97" s="13"/>
      <c r="B97" s="224"/>
      <c r="C97" s="225"/>
      <c r="D97" s="217" t="s">
        <v>134</v>
      </c>
      <c r="E97" s="226" t="s">
        <v>19</v>
      </c>
      <c r="F97" s="227" t="s">
        <v>135</v>
      </c>
      <c r="G97" s="225"/>
      <c r="H97" s="226" t="s">
        <v>19</v>
      </c>
      <c r="I97" s="228"/>
      <c r="J97" s="225"/>
      <c r="K97" s="225"/>
      <c r="L97" s="229"/>
      <c r="M97" s="230"/>
      <c r="N97" s="231"/>
      <c r="O97" s="231"/>
      <c r="P97" s="231"/>
      <c r="Q97" s="231"/>
      <c r="R97" s="231"/>
      <c r="S97" s="231"/>
      <c r="T97" s="23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3" t="s">
        <v>134</v>
      </c>
      <c r="AU97" s="233" t="s">
        <v>83</v>
      </c>
      <c r="AV97" s="13" t="s">
        <v>80</v>
      </c>
      <c r="AW97" s="13" t="s">
        <v>33</v>
      </c>
      <c r="AX97" s="13" t="s">
        <v>72</v>
      </c>
      <c r="AY97" s="233" t="s">
        <v>121</v>
      </c>
    </row>
    <row r="98" s="14" customFormat="1">
      <c r="A98" s="14"/>
      <c r="B98" s="234"/>
      <c r="C98" s="235"/>
      <c r="D98" s="217" t="s">
        <v>134</v>
      </c>
      <c r="E98" s="236" t="s">
        <v>19</v>
      </c>
      <c r="F98" s="237" t="s">
        <v>136</v>
      </c>
      <c r="G98" s="235"/>
      <c r="H98" s="238">
        <v>337.5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4" t="s">
        <v>134</v>
      </c>
      <c r="AU98" s="244" t="s">
        <v>83</v>
      </c>
      <c r="AV98" s="14" t="s">
        <v>83</v>
      </c>
      <c r="AW98" s="14" t="s">
        <v>33</v>
      </c>
      <c r="AX98" s="14" t="s">
        <v>72</v>
      </c>
      <c r="AY98" s="244" t="s">
        <v>121</v>
      </c>
    </row>
    <row r="99" s="2" customFormat="1" ht="16.5" customHeight="1">
      <c r="A99" s="38"/>
      <c r="B99" s="39"/>
      <c r="C99" s="204" t="s">
        <v>83</v>
      </c>
      <c r="D99" s="204" t="s">
        <v>123</v>
      </c>
      <c r="E99" s="205" t="s">
        <v>137</v>
      </c>
      <c r="F99" s="206" t="s">
        <v>138</v>
      </c>
      <c r="G99" s="207" t="s">
        <v>126</v>
      </c>
      <c r="H99" s="208">
        <v>337.5</v>
      </c>
      <c r="I99" s="209"/>
      <c r="J99" s="210">
        <f>ROUND(I99*H99,2)</f>
        <v>0</v>
      </c>
      <c r="K99" s="206" t="s">
        <v>127</v>
      </c>
      <c r="L99" s="44"/>
      <c r="M99" s="211" t="s">
        <v>19</v>
      </c>
      <c r="N99" s="212" t="s">
        <v>43</v>
      </c>
      <c r="O99" s="84"/>
      <c r="P99" s="213">
        <f>O99*H99</f>
        <v>0</v>
      </c>
      <c r="Q99" s="213">
        <v>3.0000000000000001E-05</v>
      </c>
      <c r="R99" s="213">
        <f>Q99*H99</f>
        <v>0.010125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128</v>
      </c>
      <c r="AT99" s="215" t="s">
        <v>123</v>
      </c>
      <c r="AU99" s="215" t="s">
        <v>83</v>
      </c>
      <c r="AY99" s="17" t="s">
        <v>121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80</v>
      </c>
      <c r="BK99" s="216">
        <f>ROUND(I99*H99,2)</f>
        <v>0</v>
      </c>
      <c r="BL99" s="17" t="s">
        <v>128</v>
      </c>
      <c r="BM99" s="215" t="s">
        <v>139</v>
      </c>
    </row>
    <row r="100" s="2" customFormat="1">
      <c r="A100" s="38"/>
      <c r="B100" s="39"/>
      <c r="C100" s="40"/>
      <c r="D100" s="217" t="s">
        <v>130</v>
      </c>
      <c r="E100" s="40"/>
      <c r="F100" s="218" t="s">
        <v>140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130</v>
      </c>
      <c r="AU100" s="17" t="s">
        <v>83</v>
      </c>
    </row>
    <row r="101" s="2" customFormat="1">
      <c r="A101" s="38"/>
      <c r="B101" s="39"/>
      <c r="C101" s="40"/>
      <c r="D101" s="222" t="s">
        <v>132</v>
      </c>
      <c r="E101" s="40"/>
      <c r="F101" s="223" t="s">
        <v>141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132</v>
      </c>
      <c r="AU101" s="17" t="s">
        <v>83</v>
      </c>
    </row>
    <row r="102" s="2" customFormat="1">
      <c r="A102" s="38"/>
      <c r="B102" s="39"/>
      <c r="C102" s="40"/>
      <c r="D102" s="217" t="s">
        <v>142</v>
      </c>
      <c r="E102" s="40"/>
      <c r="F102" s="245" t="s">
        <v>143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142</v>
      </c>
      <c r="AU102" s="17" t="s">
        <v>83</v>
      </c>
    </row>
    <row r="103" s="2" customFormat="1" ht="24.15" customHeight="1">
      <c r="A103" s="38"/>
      <c r="B103" s="39"/>
      <c r="C103" s="204" t="s">
        <v>144</v>
      </c>
      <c r="D103" s="204" t="s">
        <v>123</v>
      </c>
      <c r="E103" s="205" t="s">
        <v>145</v>
      </c>
      <c r="F103" s="206" t="s">
        <v>146</v>
      </c>
      <c r="G103" s="207" t="s">
        <v>147</v>
      </c>
      <c r="H103" s="208">
        <v>4216.4870000000001</v>
      </c>
      <c r="I103" s="209"/>
      <c r="J103" s="210">
        <f>ROUND(I103*H103,2)</f>
        <v>0</v>
      </c>
      <c r="K103" s="206" t="s">
        <v>127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128</v>
      </c>
      <c r="AT103" s="215" t="s">
        <v>123</v>
      </c>
      <c r="AU103" s="215" t="s">
        <v>83</v>
      </c>
      <c r="AY103" s="17" t="s">
        <v>121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80</v>
      </c>
      <c r="BK103" s="216">
        <f>ROUND(I103*H103,2)</f>
        <v>0</v>
      </c>
      <c r="BL103" s="17" t="s">
        <v>128</v>
      </c>
      <c r="BM103" s="215" t="s">
        <v>148</v>
      </c>
    </row>
    <row r="104" s="2" customFormat="1">
      <c r="A104" s="38"/>
      <c r="B104" s="39"/>
      <c r="C104" s="40"/>
      <c r="D104" s="217" t="s">
        <v>130</v>
      </c>
      <c r="E104" s="40"/>
      <c r="F104" s="218" t="s">
        <v>149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130</v>
      </c>
      <c r="AU104" s="17" t="s">
        <v>83</v>
      </c>
    </row>
    <row r="105" s="2" customFormat="1">
      <c r="A105" s="38"/>
      <c r="B105" s="39"/>
      <c r="C105" s="40"/>
      <c r="D105" s="222" t="s">
        <v>132</v>
      </c>
      <c r="E105" s="40"/>
      <c r="F105" s="223" t="s">
        <v>150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132</v>
      </c>
      <c r="AU105" s="17" t="s">
        <v>83</v>
      </c>
    </row>
    <row r="106" s="2" customFormat="1">
      <c r="A106" s="38"/>
      <c r="B106" s="39"/>
      <c r="C106" s="40"/>
      <c r="D106" s="217" t="s">
        <v>142</v>
      </c>
      <c r="E106" s="40"/>
      <c r="F106" s="245" t="s">
        <v>151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142</v>
      </c>
      <c r="AU106" s="17" t="s">
        <v>83</v>
      </c>
    </row>
    <row r="107" s="13" customFormat="1">
      <c r="A107" s="13"/>
      <c r="B107" s="224"/>
      <c r="C107" s="225"/>
      <c r="D107" s="217" t="s">
        <v>134</v>
      </c>
      <c r="E107" s="226" t="s">
        <v>19</v>
      </c>
      <c r="F107" s="227" t="s">
        <v>152</v>
      </c>
      <c r="G107" s="225"/>
      <c r="H107" s="226" t="s">
        <v>19</v>
      </c>
      <c r="I107" s="228"/>
      <c r="J107" s="225"/>
      <c r="K107" s="225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134</v>
      </c>
      <c r="AU107" s="233" t="s">
        <v>83</v>
      </c>
      <c r="AV107" s="13" t="s">
        <v>80</v>
      </c>
      <c r="AW107" s="13" t="s">
        <v>33</v>
      </c>
      <c r="AX107" s="13" t="s">
        <v>72</v>
      </c>
      <c r="AY107" s="233" t="s">
        <v>121</v>
      </c>
    </row>
    <row r="108" s="13" customFormat="1">
      <c r="A108" s="13"/>
      <c r="B108" s="224"/>
      <c r="C108" s="225"/>
      <c r="D108" s="217" t="s">
        <v>134</v>
      </c>
      <c r="E108" s="226" t="s">
        <v>19</v>
      </c>
      <c r="F108" s="227" t="s">
        <v>153</v>
      </c>
      <c r="G108" s="225"/>
      <c r="H108" s="226" t="s">
        <v>19</v>
      </c>
      <c r="I108" s="228"/>
      <c r="J108" s="225"/>
      <c r="K108" s="225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134</v>
      </c>
      <c r="AU108" s="233" t="s">
        <v>83</v>
      </c>
      <c r="AV108" s="13" t="s">
        <v>80</v>
      </c>
      <c r="AW108" s="13" t="s">
        <v>33</v>
      </c>
      <c r="AX108" s="13" t="s">
        <v>72</v>
      </c>
      <c r="AY108" s="233" t="s">
        <v>121</v>
      </c>
    </row>
    <row r="109" s="14" customFormat="1">
      <c r="A109" s="14"/>
      <c r="B109" s="234"/>
      <c r="C109" s="235"/>
      <c r="D109" s="217" t="s">
        <v>134</v>
      </c>
      <c r="E109" s="236" t="s">
        <v>19</v>
      </c>
      <c r="F109" s="237" t="s">
        <v>154</v>
      </c>
      <c r="G109" s="235"/>
      <c r="H109" s="238">
        <v>4216.4870000000001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134</v>
      </c>
      <c r="AU109" s="244" t="s">
        <v>83</v>
      </c>
      <c r="AV109" s="14" t="s">
        <v>83</v>
      </c>
      <c r="AW109" s="14" t="s">
        <v>33</v>
      </c>
      <c r="AX109" s="14" t="s">
        <v>72</v>
      </c>
      <c r="AY109" s="244" t="s">
        <v>121</v>
      </c>
    </row>
    <row r="110" s="2" customFormat="1" ht="24.15" customHeight="1">
      <c r="A110" s="38"/>
      <c r="B110" s="39"/>
      <c r="C110" s="204" t="s">
        <v>128</v>
      </c>
      <c r="D110" s="204" t="s">
        <v>123</v>
      </c>
      <c r="E110" s="205" t="s">
        <v>155</v>
      </c>
      <c r="F110" s="206" t="s">
        <v>156</v>
      </c>
      <c r="G110" s="207" t="s">
        <v>147</v>
      </c>
      <c r="H110" s="208">
        <v>5706.4700000000003</v>
      </c>
      <c r="I110" s="209"/>
      <c r="J110" s="210">
        <f>ROUND(I110*H110,2)</f>
        <v>0</v>
      </c>
      <c r="K110" s="206" t="s">
        <v>127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128</v>
      </c>
      <c r="AT110" s="215" t="s">
        <v>123</v>
      </c>
      <c r="AU110" s="215" t="s">
        <v>83</v>
      </c>
      <c r="AY110" s="17" t="s">
        <v>121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80</v>
      </c>
      <c r="BK110" s="216">
        <f>ROUND(I110*H110,2)</f>
        <v>0</v>
      </c>
      <c r="BL110" s="17" t="s">
        <v>128</v>
      </c>
      <c r="BM110" s="215" t="s">
        <v>157</v>
      </c>
    </row>
    <row r="111" s="2" customFormat="1">
      <c r="A111" s="38"/>
      <c r="B111" s="39"/>
      <c r="C111" s="40"/>
      <c r="D111" s="217" t="s">
        <v>130</v>
      </c>
      <c r="E111" s="40"/>
      <c r="F111" s="218" t="s">
        <v>158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130</v>
      </c>
      <c r="AU111" s="17" t="s">
        <v>83</v>
      </c>
    </row>
    <row r="112" s="2" customFormat="1">
      <c r="A112" s="38"/>
      <c r="B112" s="39"/>
      <c r="C112" s="40"/>
      <c r="D112" s="222" t="s">
        <v>132</v>
      </c>
      <c r="E112" s="40"/>
      <c r="F112" s="223" t="s">
        <v>159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132</v>
      </c>
      <c r="AU112" s="17" t="s">
        <v>83</v>
      </c>
    </row>
    <row r="113" s="13" customFormat="1">
      <c r="A113" s="13"/>
      <c r="B113" s="224"/>
      <c r="C113" s="225"/>
      <c r="D113" s="217" t="s">
        <v>134</v>
      </c>
      <c r="E113" s="226" t="s">
        <v>19</v>
      </c>
      <c r="F113" s="227" t="s">
        <v>160</v>
      </c>
      <c r="G113" s="225"/>
      <c r="H113" s="226" t="s">
        <v>19</v>
      </c>
      <c r="I113" s="228"/>
      <c r="J113" s="225"/>
      <c r="K113" s="225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134</v>
      </c>
      <c r="AU113" s="233" t="s">
        <v>83</v>
      </c>
      <c r="AV113" s="13" t="s">
        <v>80</v>
      </c>
      <c r="AW113" s="13" t="s">
        <v>33</v>
      </c>
      <c r="AX113" s="13" t="s">
        <v>72</v>
      </c>
      <c r="AY113" s="233" t="s">
        <v>121</v>
      </c>
    </row>
    <row r="114" s="13" customFormat="1">
      <c r="A114" s="13"/>
      <c r="B114" s="224"/>
      <c r="C114" s="225"/>
      <c r="D114" s="217" t="s">
        <v>134</v>
      </c>
      <c r="E114" s="226" t="s">
        <v>19</v>
      </c>
      <c r="F114" s="227" t="s">
        <v>161</v>
      </c>
      <c r="G114" s="225"/>
      <c r="H114" s="226" t="s">
        <v>19</v>
      </c>
      <c r="I114" s="228"/>
      <c r="J114" s="225"/>
      <c r="K114" s="225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134</v>
      </c>
      <c r="AU114" s="233" t="s">
        <v>83</v>
      </c>
      <c r="AV114" s="13" t="s">
        <v>80</v>
      </c>
      <c r="AW114" s="13" t="s">
        <v>33</v>
      </c>
      <c r="AX114" s="13" t="s">
        <v>72</v>
      </c>
      <c r="AY114" s="233" t="s">
        <v>121</v>
      </c>
    </row>
    <row r="115" s="14" customFormat="1">
      <c r="A115" s="14"/>
      <c r="B115" s="234"/>
      <c r="C115" s="235"/>
      <c r="D115" s="217" t="s">
        <v>134</v>
      </c>
      <c r="E115" s="236" t="s">
        <v>19</v>
      </c>
      <c r="F115" s="237" t="s">
        <v>162</v>
      </c>
      <c r="G115" s="235"/>
      <c r="H115" s="238">
        <v>5706.4700000000003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134</v>
      </c>
      <c r="AU115" s="244" t="s">
        <v>83</v>
      </c>
      <c r="AV115" s="14" t="s">
        <v>83</v>
      </c>
      <c r="AW115" s="14" t="s">
        <v>33</v>
      </c>
      <c r="AX115" s="14" t="s">
        <v>72</v>
      </c>
      <c r="AY115" s="244" t="s">
        <v>121</v>
      </c>
    </row>
    <row r="116" s="2" customFormat="1" ht="21.75" customHeight="1">
      <c r="A116" s="38"/>
      <c r="B116" s="39"/>
      <c r="C116" s="204" t="s">
        <v>163</v>
      </c>
      <c r="D116" s="204" t="s">
        <v>123</v>
      </c>
      <c r="E116" s="205" t="s">
        <v>164</v>
      </c>
      <c r="F116" s="206" t="s">
        <v>165</v>
      </c>
      <c r="G116" s="207" t="s">
        <v>147</v>
      </c>
      <c r="H116" s="208">
        <v>32.810000000000002</v>
      </c>
      <c r="I116" s="209"/>
      <c r="J116" s="210">
        <f>ROUND(I116*H116,2)</f>
        <v>0</v>
      </c>
      <c r="K116" s="206" t="s">
        <v>127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128</v>
      </c>
      <c r="AT116" s="215" t="s">
        <v>123</v>
      </c>
      <c r="AU116" s="215" t="s">
        <v>83</v>
      </c>
      <c r="AY116" s="17" t="s">
        <v>121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80</v>
      </c>
      <c r="BK116" s="216">
        <f>ROUND(I116*H116,2)</f>
        <v>0</v>
      </c>
      <c r="BL116" s="17" t="s">
        <v>128</v>
      </c>
      <c r="BM116" s="215" t="s">
        <v>166</v>
      </c>
    </row>
    <row r="117" s="2" customFormat="1">
      <c r="A117" s="38"/>
      <c r="B117" s="39"/>
      <c r="C117" s="40"/>
      <c r="D117" s="217" t="s">
        <v>130</v>
      </c>
      <c r="E117" s="40"/>
      <c r="F117" s="218" t="s">
        <v>167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130</v>
      </c>
      <c r="AU117" s="17" t="s">
        <v>83</v>
      </c>
    </row>
    <row r="118" s="2" customFormat="1">
      <c r="A118" s="38"/>
      <c r="B118" s="39"/>
      <c r="C118" s="40"/>
      <c r="D118" s="222" t="s">
        <v>132</v>
      </c>
      <c r="E118" s="40"/>
      <c r="F118" s="223" t="s">
        <v>168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132</v>
      </c>
      <c r="AU118" s="17" t="s">
        <v>83</v>
      </c>
    </row>
    <row r="119" s="13" customFormat="1">
      <c r="A119" s="13"/>
      <c r="B119" s="224"/>
      <c r="C119" s="225"/>
      <c r="D119" s="217" t="s">
        <v>134</v>
      </c>
      <c r="E119" s="226" t="s">
        <v>19</v>
      </c>
      <c r="F119" s="227" t="s">
        <v>160</v>
      </c>
      <c r="G119" s="225"/>
      <c r="H119" s="226" t="s">
        <v>19</v>
      </c>
      <c r="I119" s="228"/>
      <c r="J119" s="225"/>
      <c r="K119" s="225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134</v>
      </c>
      <c r="AU119" s="233" t="s">
        <v>83</v>
      </c>
      <c r="AV119" s="13" t="s">
        <v>80</v>
      </c>
      <c r="AW119" s="13" t="s">
        <v>33</v>
      </c>
      <c r="AX119" s="13" t="s">
        <v>72</v>
      </c>
      <c r="AY119" s="233" t="s">
        <v>121</v>
      </c>
    </row>
    <row r="120" s="13" customFormat="1">
      <c r="A120" s="13"/>
      <c r="B120" s="224"/>
      <c r="C120" s="225"/>
      <c r="D120" s="217" t="s">
        <v>134</v>
      </c>
      <c r="E120" s="226" t="s">
        <v>19</v>
      </c>
      <c r="F120" s="227" t="s">
        <v>161</v>
      </c>
      <c r="G120" s="225"/>
      <c r="H120" s="226" t="s">
        <v>19</v>
      </c>
      <c r="I120" s="228"/>
      <c r="J120" s="225"/>
      <c r="K120" s="225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134</v>
      </c>
      <c r="AU120" s="233" t="s">
        <v>83</v>
      </c>
      <c r="AV120" s="13" t="s">
        <v>80</v>
      </c>
      <c r="AW120" s="13" t="s">
        <v>33</v>
      </c>
      <c r="AX120" s="13" t="s">
        <v>72</v>
      </c>
      <c r="AY120" s="233" t="s">
        <v>121</v>
      </c>
    </row>
    <row r="121" s="14" customFormat="1">
      <c r="A121" s="14"/>
      <c r="B121" s="234"/>
      <c r="C121" s="235"/>
      <c r="D121" s="217" t="s">
        <v>134</v>
      </c>
      <c r="E121" s="236" t="s">
        <v>19</v>
      </c>
      <c r="F121" s="237" t="s">
        <v>169</v>
      </c>
      <c r="G121" s="235"/>
      <c r="H121" s="238">
        <v>32.810000000000002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134</v>
      </c>
      <c r="AU121" s="244" t="s">
        <v>83</v>
      </c>
      <c r="AV121" s="14" t="s">
        <v>83</v>
      </c>
      <c r="AW121" s="14" t="s">
        <v>33</v>
      </c>
      <c r="AX121" s="14" t="s">
        <v>72</v>
      </c>
      <c r="AY121" s="244" t="s">
        <v>121</v>
      </c>
    </row>
    <row r="122" s="2" customFormat="1" ht="21.75" customHeight="1">
      <c r="A122" s="38"/>
      <c r="B122" s="39"/>
      <c r="C122" s="204" t="s">
        <v>170</v>
      </c>
      <c r="D122" s="204" t="s">
        <v>123</v>
      </c>
      <c r="E122" s="205" t="s">
        <v>171</v>
      </c>
      <c r="F122" s="206" t="s">
        <v>172</v>
      </c>
      <c r="G122" s="207" t="s">
        <v>147</v>
      </c>
      <c r="H122" s="208">
        <v>528.10599999999999</v>
      </c>
      <c r="I122" s="209"/>
      <c r="J122" s="210">
        <f>ROUND(I122*H122,2)</f>
        <v>0</v>
      </c>
      <c r="K122" s="206" t="s">
        <v>127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128</v>
      </c>
      <c r="AT122" s="215" t="s">
        <v>123</v>
      </c>
      <c r="AU122" s="215" t="s">
        <v>83</v>
      </c>
      <c r="AY122" s="17" t="s">
        <v>121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80</v>
      </c>
      <c r="BK122" s="216">
        <f>ROUND(I122*H122,2)</f>
        <v>0</v>
      </c>
      <c r="BL122" s="17" t="s">
        <v>128</v>
      </c>
      <c r="BM122" s="215" t="s">
        <v>173</v>
      </c>
    </row>
    <row r="123" s="2" customFormat="1">
      <c r="A123" s="38"/>
      <c r="B123" s="39"/>
      <c r="C123" s="40"/>
      <c r="D123" s="217" t="s">
        <v>130</v>
      </c>
      <c r="E123" s="40"/>
      <c r="F123" s="218" t="s">
        <v>174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130</v>
      </c>
      <c r="AU123" s="17" t="s">
        <v>83</v>
      </c>
    </row>
    <row r="124" s="2" customFormat="1">
      <c r="A124" s="38"/>
      <c r="B124" s="39"/>
      <c r="C124" s="40"/>
      <c r="D124" s="222" t="s">
        <v>132</v>
      </c>
      <c r="E124" s="40"/>
      <c r="F124" s="223" t="s">
        <v>175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132</v>
      </c>
      <c r="AU124" s="17" t="s">
        <v>83</v>
      </c>
    </row>
    <row r="125" s="13" customFormat="1">
      <c r="A125" s="13"/>
      <c r="B125" s="224"/>
      <c r="C125" s="225"/>
      <c r="D125" s="217" t="s">
        <v>134</v>
      </c>
      <c r="E125" s="226" t="s">
        <v>19</v>
      </c>
      <c r="F125" s="227" t="s">
        <v>160</v>
      </c>
      <c r="G125" s="225"/>
      <c r="H125" s="226" t="s">
        <v>19</v>
      </c>
      <c r="I125" s="228"/>
      <c r="J125" s="225"/>
      <c r="K125" s="225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134</v>
      </c>
      <c r="AU125" s="233" t="s">
        <v>83</v>
      </c>
      <c r="AV125" s="13" t="s">
        <v>80</v>
      </c>
      <c r="AW125" s="13" t="s">
        <v>33</v>
      </c>
      <c r="AX125" s="13" t="s">
        <v>72</v>
      </c>
      <c r="AY125" s="233" t="s">
        <v>121</v>
      </c>
    </row>
    <row r="126" s="13" customFormat="1">
      <c r="A126" s="13"/>
      <c r="B126" s="224"/>
      <c r="C126" s="225"/>
      <c r="D126" s="217" t="s">
        <v>134</v>
      </c>
      <c r="E126" s="226" t="s">
        <v>19</v>
      </c>
      <c r="F126" s="227" t="s">
        <v>161</v>
      </c>
      <c r="G126" s="225"/>
      <c r="H126" s="226" t="s">
        <v>19</v>
      </c>
      <c r="I126" s="228"/>
      <c r="J126" s="225"/>
      <c r="K126" s="225"/>
      <c r="L126" s="229"/>
      <c r="M126" s="230"/>
      <c r="N126" s="231"/>
      <c r="O126" s="231"/>
      <c r="P126" s="231"/>
      <c r="Q126" s="231"/>
      <c r="R126" s="231"/>
      <c r="S126" s="231"/>
      <c r="T126" s="23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134</v>
      </c>
      <c r="AU126" s="233" t="s">
        <v>83</v>
      </c>
      <c r="AV126" s="13" t="s">
        <v>80</v>
      </c>
      <c r="AW126" s="13" t="s">
        <v>33</v>
      </c>
      <c r="AX126" s="13" t="s">
        <v>72</v>
      </c>
      <c r="AY126" s="233" t="s">
        <v>121</v>
      </c>
    </row>
    <row r="127" s="14" customFormat="1">
      <c r="A127" s="14"/>
      <c r="B127" s="234"/>
      <c r="C127" s="235"/>
      <c r="D127" s="217" t="s">
        <v>134</v>
      </c>
      <c r="E127" s="236" t="s">
        <v>19</v>
      </c>
      <c r="F127" s="237" t="s">
        <v>176</v>
      </c>
      <c r="G127" s="235"/>
      <c r="H127" s="238">
        <v>528.10599999999999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4" t="s">
        <v>134</v>
      </c>
      <c r="AU127" s="244" t="s">
        <v>83</v>
      </c>
      <c r="AV127" s="14" t="s">
        <v>83</v>
      </c>
      <c r="AW127" s="14" t="s">
        <v>33</v>
      </c>
      <c r="AX127" s="14" t="s">
        <v>72</v>
      </c>
      <c r="AY127" s="244" t="s">
        <v>121</v>
      </c>
    </row>
    <row r="128" s="2" customFormat="1" ht="24.15" customHeight="1">
      <c r="A128" s="38"/>
      <c r="B128" s="39"/>
      <c r="C128" s="204" t="s">
        <v>177</v>
      </c>
      <c r="D128" s="204" t="s">
        <v>123</v>
      </c>
      <c r="E128" s="205" t="s">
        <v>178</v>
      </c>
      <c r="F128" s="206" t="s">
        <v>179</v>
      </c>
      <c r="G128" s="207" t="s">
        <v>147</v>
      </c>
      <c r="H128" s="208">
        <v>10483.873</v>
      </c>
      <c r="I128" s="209"/>
      <c r="J128" s="210">
        <f>ROUND(I128*H128,2)</f>
        <v>0</v>
      </c>
      <c r="K128" s="206" t="s">
        <v>19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128</v>
      </c>
      <c r="AT128" s="215" t="s">
        <v>123</v>
      </c>
      <c r="AU128" s="215" t="s">
        <v>83</v>
      </c>
      <c r="AY128" s="17" t="s">
        <v>121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80</v>
      </c>
      <c r="BK128" s="216">
        <f>ROUND(I128*H128,2)</f>
        <v>0</v>
      </c>
      <c r="BL128" s="17" t="s">
        <v>128</v>
      </c>
      <c r="BM128" s="215" t="s">
        <v>180</v>
      </c>
    </row>
    <row r="129" s="2" customFormat="1">
      <c r="A129" s="38"/>
      <c r="B129" s="39"/>
      <c r="C129" s="40"/>
      <c r="D129" s="217" t="s">
        <v>130</v>
      </c>
      <c r="E129" s="40"/>
      <c r="F129" s="218" t="s">
        <v>181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130</v>
      </c>
      <c r="AU129" s="17" t="s">
        <v>83</v>
      </c>
    </row>
    <row r="130" s="14" customFormat="1">
      <c r="A130" s="14"/>
      <c r="B130" s="234"/>
      <c r="C130" s="235"/>
      <c r="D130" s="217" t="s">
        <v>134</v>
      </c>
      <c r="E130" s="236" t="s">
        <v>19</v>
      </c>
      <c r="F130" s="237" t="s">
        <v>182</v>
      </c>
      <c r="G130" s="235"/>
      <c r="H130" s="238">
        <v>10483.873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134</v>
      </c>
      <c r="AU130" s="244" t="s">
        <v>83</v>
      </c>
      <c r="AV130" s="14" t="s">
        <v>83</v>
      </c>
      <c r="AW130" s="14" t="s">
        <v>33</v>
      </c>
      <c r="AX130" s="14" t="s">
        <v>72</v>
      </c>
      <c r="AY130" s="244" t="s">
        <v>121</v>
      </c>
    </row>
    <row r="131" s="2" customFormat="1" ht="16.5" customHeight="1">
      <c r="A131" s="38"/>
      <c r="B131" s="39"/>
      <c r="C131" s="204" t="s">
        <v>183</v>
      </c>
      <c r="D131" s="204" t="s">
        <v>123</v>
      </c>
      <c r="E131" s="205" t="s">
        <v>184</v>
      </c>
      <c r="F131" s="206" t="s">
        <v>185</v>
      </c>
      <c r="G131" s="207" t="s">
        <v>147</v>
      </c>
      <c r="H131" s="208">
        <v>1711.9400000000001</v>
      </c>
      <c r="I131" s="209"/>
      <c r="J131" s="210">
        <f>ROUND(I131*H131,2)</f>
        <v>0</v>
      </c>
      <c r="K131" s="206" t="s">
        <v>127</v>
      </c>
      <c r="L131" s="44"/>
      <c r="M131" s="211" t="s">
        <v>19</v>
      </c>
      <c r="N131" s="212" t="s">
        <v>43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128</v>
      </c>
      <c r="AT131" s="215" t="s">
        <v>123</v>
      </c>
      <c r="AU131" s="215" t="s">
        <v>83</v>
      </c>
      <c r="AY131" s="17" t="s">
        <v>121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80</v>
      </c>
      <c r="BK131" s="216">
        <f>ROUND(I131*H131,2)</f>
        <v>0</v>
      </c>
      <c r="BL131" s="17" t="s">
        <v>128</v>
      </c>
      <c r="BM131" s="215" t="s">
        <v>186</v>
      </c>
    </row>
    <row r="132" s="2" customFormat="1">
      <c r="A132" s="38"/>
      <c r="B132" s="39"/>
      <c r="C132" s="40"/>
      <c r="D132" s="217" t="s">
        <v>130</v>
      </c>
      <c r="E132" s="40"/>
      <c r="F132" s="218" t="s">
        <v>187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130</v>
      </c>
      <c r="AU132" s="17" t="s">
        <v>83</v>
      </c>
    </row>
    <row r="133" s="2" customFormat="1">
      <c r="A133" s="38"/>
      <c r="B133" s="39"/>
      <c r="C133" s="40"/>
      <c r="D133" s="222" t="s">
        <v>132</v>
      </c>
      <c r="E133" s="40"/>
      <c r="F133" s="223" t="s">
        <v>188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132</v>
      </c>
      <c r="AU133" s="17" t="s">
        <v>83</v>
      </c>
    </row>
    <row r="134" s="13" customFormat="1">
      <c r="A134" s="13"/>
      <c r="B134" s="224"/>
      <c r="C134" s="225"/>
      <c r="D134" s="217" t="s">
        <v>134</v>
      </c>
      <c r="E134" s="226" t="s">
        <v>19</v>
      </c>
      <c r="F134" s="227" t="s">
        <v>160</v>
      </c>
      <c r="G134" s="225"/>
      <c r="H134" s="226" t="s">
        <v>19</v>
      </c>
      <c r="I134" s="228"/>
      <c r="J134" s="225"/>
      <c r="K134" s="225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134</v>
      </c>
      <c r="AU134" s="233" t="s">
        <v>83</v>
      </c>
      <c r="AV134" s="13" t="s">
        <v>80</v>
      </c>
      <c r="AW134" s="13" t="s">
        <v>33</v>
      </c>
      <c r="AX134" s="13" t="s">
        <v>72</v>
      </c>
      <c r="AY134" s="233" t="s">
        <v>121</v>
      </c>
    </row>
    <row r="135" s="13" customFormat="1">
      <c r="A135" s="13"/>
      <c r="B135" s="224"/>
      <c r="C135" s="225"/>
      <c r="D135" s="217" t="s">
        <v>134</v>
      </c>
      <c r="E135" s="226" t="s">
        <v>19</v>
      </c>
      <c r="F135" s="227" t="s">
        <v>161</v>
      </c>
      <c r="G135" s="225"/>
      <c r="H135" s="226" t="s">
        <v>19</v>
      </c>
      <c r="I135" s="228"/>
      <c r="J135" s="225"/>
      <c r="K135" s="225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134</v>
      </c>
      <c r="AU135" s="233" t="s">
        <v>83</v>
      </c>
      <c r="AV135" s="13" t="s">
        <v>80</v>
      </c>
      <c r="AW135" s="13" t="s">
        <v>33</v>
      </c>
      <c r="AX135" s="13" t="s">
        <v>72</v>
      </c>
      <c r="AY135" s="233" t="s">
        <v>121</v>
      </c>
    </row>
    <row r="136" s="14" customFormat="1">
      <c r="A136" s="14"/>
      <c r="B136" s="234"/>
      <c r="C136" s="235"/>
      <c r="D136" s="217" t="s">
        <v>134</v>
      </c>
      <c r="E136" s="236" t="s">
        <v>19</v>
      </c>
      <c r="F136" s="237" t="s">
        <v>189</v>
      </c>
      <c r="G136" s="235"/>
      <c r="H136" s="238">
        <v>1711.9400000000001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134</v>
      </c>
      <c r="AU136" s="244" t="s">
        <v>83</v>
      </c>
      <c r="AV136" s="14" t="s">
        <v>83</v>
      </c>
      <c r="AW136" s="14" t="s">
        <v>33</v>
      </c>
      <c r="AX136" s="14" t="s">
        <v>72</v>
      </c>
      <c r="AY136" s="244" t="s">
        <v>121</v>
      </c>
    </row>
    <row r="137" s="2" customFormat="1" ht="16.5" customHeight="1">
      <c r="A137" s="38"/>
      <c r="B137" s="39"/>
      <c r="C137" s="246" t="s">
        <v>190</v>
      </c>
      <c r="D137" s="246" t="s">
        <v>191</v>
      </c>
      <c r="E137" s="247" t="s">
        <v>192</v>
      </c>
      <c r="F137" s="248" t="s">
        <v>193</v>
      </c>
      <c r="G137" s="249" t="s">
        <v>194</v>
      </c>
      <c r="H137" s="250">
        <v>3081.4920000000002</v>
      </c>
      <c r="I137" s="251"/>
      <c r="J137" s="252">
        <f>ROUND(I137*H137,2)</f>
        <v>0</v>
      </c>
      <c r="K137" s="248" t="s">
        <v>19</v>
      </c>
      <c r="L137" s="253"/>
      <c r="M137" s="254" t="s">
        <v>19</v>
      </c>
      <c r="N137" s="255" t="s">
        <v>43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183</v>
      </c>
      <c r="AT137" s="215" t="s">
        <v>191</v>
      </c>
      <c r="AU137" s="215" t="s">
        <v>83</v>
      </c>
      <c r="AY137" s="17" t="s">
        <v>121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80</v>
      </c>
      <c r="BK137" s="216">
        <f>ROUND(I137*H137,2)</f>
        <v>0</v>
      </c>
      <c r="BL137" s="17" t="s">
        <v>128</v>
      </c>
      <c r="BM137" s="215" t="s">
        <v>195</v>
      </c>
    </row>
    <row r="138" s="2" customFormat="1">
      <c r="A138" s="38"/>
      <c r="B138" s="39"/>
      <c r="C138" s="40"/>
      <c r="D138" s="217" t="s">
        <v>130</v>
      </c>
      <c r="E138" s="40"/>
      <c r="F138" s="218" t="s">
        <v>193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130</v>
      </c>
      <c r="AU138" s="17" t="s">
        <v>83</v>
      </c>
    </row>
    <row r="139" s="14" customFormat="1">
      <c r="A139" s="14"/>
      <c r="B139" s="234"/>
      <c r="C139" s="235"/>
      <c r="D139" s="217" t="s">
        <v>134</v>
      </c>
      <c r="E139" s="235"/>
      <c r="F139" s="237" t="s">
        <v>196</v>
      </c>
      <c r="G139" s="235"/>
      <c r="H139" s="238">
        <v>3081.4920000000002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134</v>
      </c>
      <c r="AU139" s="244" t="s">
        <v>83</v>
      </c>
      <c r="AV139" s="14" t="s">
        <v>83</v>
      </c>
      <c r="AW139" s="14" t="s">
        <v>4</v>
      </c>
      <c r="AX139" s="14" t="s">
        <v>80</v>
      </c>
      <c r="AY139" s="244" t="s">
        <v>121</v>
      </c>
    </row>
    <row r="140" s="2" customFormat="1" ht="16.5" customHeight="1">
      <c r="A140" s="38"/>
      <c r="B140" s="39"/>
      <c r="C140" s="204" t="s">
        <v>197</v>
      </c>
      <c r="D140" s="204" t="s">
        <v>123</v>
      </c>
      <c r="E140" s="205" t="s">
        <v>198</v>
      </c>
      <c r="F140" s="206" t="s">
        <v>199</v>
      </c>
      <c r="G140" s="207" t="s">
        <v>147</v>
      </c>
      <c r="H140" s="208">
        <v>3833.1700000000001</v>
      </c>
      <c r="I140" s="209"/>
      <c r="J140" s="210">
        <f>ROUND(I140*H140,2)</f>
        <v>0</v>
      </c>
      <c r="K140" s="206" t="s">
        <v>127</v>
      </c>
      <c r="L140" s="44"/>
      <c r="M140" s="211" t="s">
        <v>19</v>
      </c>
      <c r="N140" s="212" t="s">
        <v>43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128</v>
      </c>
      <c r="AT140" s="215" t="s">
        <v>123</v>
      </c>
      <c r="AU140" s="215" t="s">
        <v>83</v>
      </c>
      <c r="AY140" s="17" t="s">
        <v>121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80</v>
      </c>
      <c r="BK140" s="216">
        <f>ROUND(I140*H140,2)</f>
        <v>0</v>
      </c>
      <c r="BL140" s="17" t="s">
        <v>128</v>
      </c>
      <c r="BM140" s="215" t="s">
        <v>200</v>
      </c>
    </row>
    <row r="141" s="2" customFormat="1">
      <c r="A141" s="38"/>
      <c r="B141" s="39"/>
      <c r="C141" s="40"/>
      <c r="D141" s="217" t="s">
        <v>130</v>
      </c>
      <c r="E141" s="40"/>
      <c r="F141" s="218" t="s">
        <v>201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130</v>
      </c>
      <c r="AU141" s="17" t="s">
        <v>83</v>
      </c>
    </row>
    <row r="142" s="2" customFormat="1">
      <c r="A142" s="38"/>
      <c r="B142" s="39"/>
      <c r="C142" s="40"/>
      <c r="D142" s="222" t="s">
        <v>132</v>
      </c>
      <c r="E142" s="40"/>
      <c r="F142" s="223" t="s">
        <v>202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132</v>
      </c>
      <c r="AU142" s="17" t="s">
        <v>83</v>
      </c>
    </row>
    <row r="143" s="2" customFormat="1">
      <c r="A143" s="38"/>
      <c r="B143" s="39"/>
      <c r="C143" s="40"/>
      <c r="D143" s="217" t="s">
        <v>142</v>
      </c>
      <c r="E143" s="40"/>
      <c r="F143" s="245" t="s">
        <v>151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142</v>
      </c>
      <c r="AU143" s="17" t="s">
        <v>83</v>
      </c>
    </row>
    <row r="144" s="13" customFormat="1">
      <c r="A144" s="13"/>
      <c r="B144" s="224"/>
      <c r="C144" s="225"/>
      <c r="D144" s="217" t="s">
        <v>134</v>
      </c>
      <c r="E144" s="226" t="s">
        <v>19</v>
      </c>
      <c r="F144" s="227" t="s">
        <v>203</v>
      </c>
      <c r="G144" s="225"/>
      <c r="H144" s="226" t="s">
        <v>19</v>
      </c>
      <c r="I144" s="228"/>
      <c r="J144" s="225"/>
      <c r="K144" s="225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134</v>
      </c>
      <c r="AU144" s="233" t="s">
        <v>83</v>
      </c>
      <c r="AV144" s="13" t="s">
        <v>80</v>
      </c>
      <c r="AW144" s="13" t="s">
        <v>33</v>
      </c>
      <c r="AX144" s="13" t="s">
        <v>72</v>
      </c>
      <c r="AY144" s="233" t="s">
        <v>121</v>
      </c>
    </row>
    <row r="145" s="13" customFormat="1">
      <c r="A145" s="13"/>
      <c r="B145" s="224"/>
      <c r="C145" s="225"/>
      <c r="D145" s="217" t="s">
        <v>134</v>
      </c>
      <c r="E145" s="226" t="s">
        <v>19</v>
      </c>
      <c r="F145" s="227" t="s">
        <v>153</v>
      </c>
      <c r="G145" s="225"/>
      <c r="H145" s="226" t="s">
        <v>19</v>
      </c>
      <c r="I145" s="228"/>
      <c r="J145" s="225"/>
      <c r="K145" s="225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134</v>
      </c>
      <c r="AU145" s="233" t="s">
        <v>83</v>
      </c>
      <c r="AV145" s="13" t="s">
        <v>80</v>
      </c>
      <c r="AW145" s="13" t="s">
        <v>33</v>
      </c>
      <c r="AX145" s="13" t="s">
        <v>72</v>
      </c>
      <c r="AY145" s="233" t="s">
        <v>121</v>
      </c>
    </row>
    <row r="146" s="14" customFormat="1">
      <c r="A146" s="14"/>
      <c r="B146" s="234"/>
      <c r="C146" s="235"/>
      <c r="D146" s="217" t="s">
        <v>134</v>
      </c>
      <c r="E146" s="236" t="s">
        <v>19</v>
      </c>
      <c r="F146" s="237" t="s">
        <v>204</v>
      </c>
      <c r="G146" s="235"/>
      <c r="H146" s="238">
        <v>3833.1700000000001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134</v>
      </c>
      <c r="AU146" s="244" t="s">
        <v>83</v>
      </c>
      <c r="AV146" s="14" t="s">
        <v>83</v>
      </c>
      <c r="AW146" s="14" t="s">
        <v>33</v>
      </c>
      <c r="AX146" s="14" t="s">
        <v>72</v>
      </c>
      <c r="AY146" s="244" t="s">
        <v>121</v>
      </c>
    </row>
    <row r="147" s="2" customFormat="1" ht="16.5" customHeight="1">
      <c r="A147" s="38"/>
      <c r="B147" s="39"/>
      <c r="C147" s="246" t="s">
        <v>205</v>
      </c>
      <c r="D147" s="246" t="s">
        <v>191</v>
      </c>
      <c r="E147" s="247" t="s">
        <v>206</v>
      </c>
      <c r="F147" s="248" t="s">
        <v>207</v>
      </c>
      <c r="G147" s="249" t="s">
        <v>194</v>
      </c>
      <c r="H147" s="250">
        <v>8432.9740000000002</v>
      </c>
      <c r="I147" s="251"/>
      <c r="J147" s="252">
        <f>ROUND(I147*H147,2)</f>
        <v>0</v>
      </c>
      <c r="K147" s="248" t="s">
        <v>127</v>
      </c>
      <c r="L147" s="253"/>
      <c r="M147" s="254" t="s">
        <v>19</v>
      </c>
      <c r="N147" s="255" t="s">
        <v>43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183</v>
      </c>
      <c r="AT147" s="215" t="s">
        <v>191</v>
      </c>
      <c r="AU147" s="215" t="s">
        <v>83</v>
      </c>
      <c r="AY147" s="17" t="s">
        <v>121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80</v>
      </c>
      <c r="BK147" s="216">
        <f>ROUND(I147*H147,2)</f>
        <v>0</v>
      </c>
      <c r="BL147" s="17" t="s">
        <v>128</v>
      </c>
      <c r="BM147" s="215" t="s">
        <v>208</v>
      </c>
    </row>
    <row r="148" s="2" customFormat="1">
      <c r="A148" s="38"/>
      <c r="B148" s="39"/>
      <c r="C148" s="40"/>
      <c r="D148" s="217" t="s">
        <v>130</v>
      </c>
      <c r="E148" s="40"/>
      <c r="F148" s="218" t="s">
        <v>207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130</v>
      </c>
      <c r="AU148" s="17" t="s">
        <v>83</v>
      </c>
    </row>
    <row r="149" s="2" customFormat="1">
      <c r="A149" s="38"/>
      <c r="B149" s="39"/>
      <c r="C149" s="40"/>
      <c r="D149" s="217" t="s">
        <v>142</v>
      </c>
      <c r="E149" s="40"/>
      <c r="F149" s="245" t="s">
        <v>151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142</v>
      </c>
      <c r="AU149" s="17" t="s">
        <v>83</v>
      </c>
    </row>
    <row r="150" s="14" customFormat="1">
      <c r="A150" s="14"/>
      <c r="B150" s="234"/>
      <c r="C150" s="235"/>
      <c r="D150" s="217" t="s">
        <v>134</v>
      </c>
      <c r="E150" s="235"/>
      <c r="F150" s="237" t="s">
        <v>209</v>
      </c>
      <c r="G150" s="235"/>
      <c r="H150" s="238">
        <v>8432.9740000000002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4" t="s">
        <v>134</v>
      </c>
      <c r="AU150" s="244" t="s">
        <v>83</v>
      </c>
      <c r="AV150" s="14" t="s">
        <v>83</v>
      </c>
      <c r="AW150" s="14" t="s">
        <v>4</v>
      </c>
      <c r="AX150" s="14" t="s">
        <v>80</v>
      </c>
      <c r="AY150" s="244" t="s">
        <v>121</v>
      </c>
    </row>
    <row r="151" s="2" customFormat="1" ht="16.5" customHeight="1">
      <c r="A151" s="38"/>
      <c r="B151" s="39"/>
      <c r="C151" s="204" t="s">
        <v>210</v>
      </c>
      <c r="D151" s="204" t="s">
        <v>123</v>
      </c>
      <c r="E151" s="205" t="s">
        <v>211</v>
      </c>
      <c r="F151" s="206" t="s">
        <v>212</v>
      </c>
      <c r="G151" s="207" t="s">
        <v>194</v>
      </c>
      <c r="H151" s="208">
        <v>18870.971000000001</v>
      </c>
      <c r="I151" s="209"/>
      <c r="J151" s="210">
        <f>ROUND(I151*H151,2)</f>
        <v>0</v>
      </c>
      <c r="K151" s="206" t="s">
        <v>127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128</v>
      </c>
      <c r="AT151" s="215" t="s">
        <v>123</v>
      </c>
      <c r="AU151" s="215" t="s">
        <v>83</v>
      </c>
      <c r="AY151" s="17" t="s">
        <v>121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80</v>
      </c>
      <c r="BK151" s="216">
        <f>ROUND(I151*H151,2)</f>
        <v>0</v>
      </c>
      <c r="BL151" s="17" t="s">
        <v>128</v>
      </c>
      <c r="BM151" s="215" t="s">
        <v>213</v>
      </c>
    </row>
    <row r="152" s="2" customFormat="1">
      <c r="A152" s="38"/>
      <c r="B152" s="39"/>
      <c r="C152" s="40"/>
      <c r="D152" s="217" t="s">
        <v>130</v>
      </c>
      <c r="E152" s="40"/>
      <c r="F152" s="218" t="s">
        <v>214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130</v>
      </c>
      <c r="AU152" s="17" t="s">
        <v>83</v>
      </c>
    </row>
    <row r="153" s="2" customFormat="1">
      <c r="A153" s="38"/>
      <c r="B153" s="39"/>
      <c r="C153" s="40"/>
      <c r="D153" s="222" t="s">
        <v>132</v>
      </c>
      <c r="E153" s="40"/>
      <c r="F153" s="223" t="s">
        <v>215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132</v>
      </c>
      <c r="AU153" s="17" t="s">
        <v>83</v>
      </c>
    </row>
    <row r="154" s="14" customFormat="1">
      <c r="A154" s="14"/>
      <c r="B154" s="234"/>
      <c r="C154" s="235"/>
      <c r="D154" s="217" t="s">
        <v>134</v>
      </c>
      <c r="E154" s="236" t="s">
        <v>19</v>
      </c>
      <c r="F154" s="237" t="s">
        <v>182</v>
      </c>
      <c r="G154" s="235"/>
      <c r="H154" s="238">
        <v>10483.873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134</v>
      </c>
      <c r="AU154" s="244" t="s">
        <v>83</v>
      </c>
      <c r="AV154" s="14" t="s">
        <v>83</v>
      </c>
      <c r="AW154" s="14" t="s">
        <v>33</v>
      </c>
      <c r="AX154" s="14" t="s">
        <v>72</v>
      </c>
      <c r="AY154" s="244" t="s">
        <v>121</v>
      </c>
    </row>
    <row r="155" s="14" customFormat="1">
      <c r="A155" s="14"/>
      <c r="B155" s="234"/>
      <c r="C155" s="235"/>
      <c r="D155" s="217" t="s">
        <v>134</v>
      </c>
      <c r="E155" s="235"/>
      <c r="F155" s="237" t="s">
        <v>216</v>
      </c>
      <c r="G155" s="235"/>
      <c r="H155" s="238">
        <v>18870.971000000001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134</v>
      </c>
      <c r="AU155" s="244" t="s">
        <v>83</v>
      </c>
      <c r="AV155" s="14" t="s">
        <v>83</v>
      </c>
      <c r="AW155" s="14" t="s">
        <v>4</v>
      </c>
      <c r="AX155" s="14" t="s">
        <v>80</v>
      </c>
      <c r="AY155" s="244" t="s">
        <v>121</v>
      </c>
    </row>
    <row r="156" s="2" customFormat="1" ht="16.5" customHeight="1">
      <c r="A156" s="38"/>
      <c r="B156" s="39"/>
      <c r="C156" s="204" t="s">
        <v>217</v>
      </c>
      <c r="D156" s="204" t="s">
        <v>123</v>
      </c>
      <c r="E156" s="205" t="s">
        <v>218</v>
      </c>
      <c r="F156" s="206" t="s">
        <v>219</v>
      </c>
      <c r="G156" s="207" t="s">
        <v>126</v>
      </c>
      <c r="H156" s="208">
        <v>7666.299</v>
      </c>
      <c r="I156" s="209"/>
      <c r="J156" s="210">
        <f>ROUND(I156*H156,2)</f>
        <v>0</v>
      </c>
      <c r="K156" s="206" t="s">
        <v>127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128</v>
      </c>
      <c r="AT156" s="215" t="s">
        <v>123</v>
      </c>
      <c r="AU156" s="215" t="s">
        <v>83</v>
      </c>
      <c r="AY156" s="17" t="s">
        <v>121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80</v>
      </c>
      <c r="BK156" s="216">
        <f>ROUND(I156*H156,2)</f>
        <v>0</v>
      </c>
      <c r="BL156" s="17" t="s">
        <v>128</v>
      </c>
      <c r="BM156" s="215" t="s">
        <v>220</v>
      </c>
    </row>
    <row r="157" s="2" customFormat="1">
      <c r="A157" s="38"/>
      <c r="B157" s="39"/>
      <c r="C157" s="40"/>
      <c r="D157" s="217" t="s">
        <v>130</v>
      </c>
      <c r="E157" s="40"/>
      <c r="F157" s="218" t="s">
        <v>221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130</v>
      </c>
      <c r="AU157" s="17" t="s">
        <v>83</v>
      </c>
    </row>
    <row r="158" s="2" customFormat="1">
      <c r="A158" s="38"/>
      <c r="B158" s="39"/>
      <c r="C158" s="40"/>
      <c r="D158" s="222" t="s">
        <v>132</v>
      </c>
      <c r="E158" s="40"/>
      <c r="F158" s="223" t="s">
        <v>222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132</v>
      </c>
      <c r="AU158" s="17" t="s">
        <v>83</v>
      </c>
    </row>
    <row r="159" s="13" customFormat="1">
      <c r="A159" s="13"/>
      <c r="B159" s="224"/>
      <c r="C159" s="225"/>
      <c r="D159" s="217" t="s">
        <v>134</v>
      </c>
      <c r="E159" s="226" t="s">
        <v>19</v>
      </c>
      <c r="F159" s="227" t="s">
        <v>135</v>
      </c>
      <c r="G159" s="225"/>
      <c r="H159" s="226" t="s">
        <v>19</v>
      </c>
      <c r="I159" s="228"/>
      <c r="J159" s="225"/>
      <c r="K159" s="225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134</v>
      </c>
      <c r="AU159" s="233" t="s">
        <v>83</v>
      </c>
      <c r="AV159" s="13" t="s">
        <v>80</v>
      </c>
      <c r="AW159" s="13" t="s">
        <v>33</v>
      </c>
      <c r="AX159" s="13" t="s">
        <v>72</v>
      </c>
      <c r="AY159" s="233" t="s">
        <v>121</v>
      </c>
    </row>
    <row r="160" s="13" customFormat="1">
      <c r="A160" s="13"/>
      <c r="B160" s="224"/>
      <c r="C160" s="225"/>
      <c r="D160" s="217" t="s">
        <v>134</v>
      </c>
      <c r="E160" s="226" t="s">
        <v>19</v>
      </c>
      <c r="F160" s="227" t="s">
        <v>223</v>
      </c>
      <c r="G160" s="225"/>
      <c r="H160" s="226" t="s">
        <v>19</v>
      </c>
      <c r="I160" s="228"/>
      <c r="J160" s="225"/>
      <c r="K160" s="225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134</v>
      </c>
      <c r="AU160" s="233" t="s">
        <v>83</v>
      </c>
      <c r="AV160" s="13" t="s">
        <v>80</v>
      </c>
      <c r="AW160" s="13" t="s">
        <v>33</v>
      </c>
      <c r="AX160" s="13" t="s">
        <v>72</v>
      </c>
      <c r="AY160" s="233" t="s">
        <v>121</v>
      </c>
    </row>
    <row r="161" s="13" customFormat="1">
      <c r="A161" s="13"/>
      <c r="B161" s="224"/>
      <c r="C161" s="225"/>
      <c r="D161" s="217" t="s">
        <v>134</v>
      </c>
      <c r="E161" s="226" t="s">
        <v>19</v>
      </c>
      <c r="F161" s="227" t="s">
        <v>224</v>
      </c>
      <c r="G161" s="225"/>
      <c r="H161" s="226" t="s">
        <v>19</v>
      </c>
      <c r="I161" s="228"/>
      <c r="J161" s="225"/>
      <c r="K161" s="225"/>
      <c r="L161" s="229"/>
      <c r="M161" s="230"/>
      <c r="N161" s="231"/>
      <c r="O161" s="231"/>
      <c r="P161" s="231"/>
      <c r="Q161" s="231"/>
      <c r="R161" s="231"/>
      <c r="S161" s="231"/>
      <c r="T161" s="23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3" t="s">
        <v>134</v>
      </c>
      <c r="AU161" s="233" t="s">
        <v>83</v>
      </c>
      <c r="AV161" s="13" t="s">
        <v>80</v>
      </c>
      <c r="AW161" s="13" t="s">
        <v>33</v>
      </c>
      <c r="AX161" s="13" t="s">
        <v>72</v>
      </c>
      <c r="AY161" s="233" t="s">
        <v>121</v>
      </c>
    </row>
    <row r="162" s="14" customFormat="1">
      <c r="A162" s="14"/>
      <c r="B162" s="234"/>
      <c r="C162" s="235"/>
      <c r="D162" s="217" t="s">
        <v>134</v>
      </c>
      <c r="E162" s="236" t="s">
        <v>19</v>
      </c>
      <c r="F162" s="237" t="s">
        <v>225</v>
      </c>
      <c r="G162" s="235"/>
      <c r="H162" s="238">
        <v>7666.299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4" t="s">
        <v>134</v>
      </c>
      <c r="AU162" s="244" t="s">
        <v>83</v>
      </c>
      <c r="AV162" s="14" t="s">
        <v>83</v>
      </c>
      <c r="AW162" s="14" t="s">
        <v>33</v>
      </c>
      <c r="AX162" s="14" t="s">
        <v>72</v>
      </c>
      <c r="AY162" s="244" t="s">
        <v>121</v>
      </c>
    </row>
    <row r="163" s="2" customFormat="1" ht="16.5" customHeight="1">
      <c r="A163" s="38"/>
      <c r="B163" s="39"/>
      <c r="C163" s="204" t="s">
        <v>226</v>
      </c>
      <c r="D163" s="204" t="s">
        <v>123</v>
      </c>
      <c r="E163" s="205" t="s">
        <v>227</v>
      </c>
      <c r="F163" s="206" t="s">
        <v>228</v>
      </c>
      <c r="G163" s="207" t="s">
        <v>126</v>
      </c>
      <c r="H163" s="208">
        <v>3504</v>
      </c>
      <c r="I163" s="209"/>
      <c r="J163" s="210">
        <f>ROUND(I163*H163,2)</f>
        <v>0</v>
      </c>
      <c r="K163" s="206" t="s">
        <v>127</v>
      </c>
      <c r="L163" s="44"/>
      <c r="M163" s="211" t="s">
        <v>19</v>
      </c>
      <c r="N163" s="212" t="s">
        <v>43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128</v>
      </c>
      <c r="AT163" s="215" t="s">
        <v>123</v>
      </c>
      <c r="AU163" s="215" t="s">
        <v>83</v>
      </c>
      <c r="AY163" s="17" t="s">
        <v>121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80</v>
      </c>
      <c r="BK163" s="216">
        <f>ROUND(I163*H163,2)</f>
        <v>0</v>
      </c>
      <c r="BL163" s="17" t="s">
        <v>128</v>
      </c>
      <c r="BM163" s="215" t="s">
        <v>229</v>
      </c>
    </row>
    <row r="164" s="2" customFormat="1">
      <c r="A164" s="38"/>
      <c r="B164" s="39"/>
      <c r="C164" s="40"/>
      <c r="D164" s="217" t="s">
        <v>130</v>
      </c>
      <c r="E164" s="40"/>
      <c r="F164" s="218" t="s">
        <v>230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130</v>
      </c>
      <c r="AU164" s="17" t="s">
        <v>83</v>
      </c>
    </row>
    <row r="165" s="2" customFormat="1">
      <c r="A165" s="38"/>
      <c r="B165" s="39"/>
      <c r="C165" s="40"/>
      <c r="D165" s="222" t="s">
        <v>132</v>
      </c>
      <c r="E165" s="40"/>
      <c r="F165" s="223" t="s">
        <v>231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132</v>
      </c>
      <c r="AU165" s="17" t="s">
        <v>83</v>
      </c>
    </row>
    <row r="166" s="13" customFormat="1">
      <c r="A166" s="13"/>
      <c r="B166" s="224"/>
      <c r="C166" s="225"/>
      <c r="D166" s="217" t="s">
        <v>134</v>
      </c>
      <c r="E166" s="226" t="s">
        <v>19</v>
      </c>
      <c r="F166" s="227" t="s">
        <v>160</v>
      </c>
      <c r="G166" s="225"/>
      <c r="H166" s="226" t="s">
        <v>19</v>
      </c>
      <c r="I166" s="228"/>
      <c r="J166" s="225"/>
      <c r="K166" s="225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134</v>
      </c>
      <c r="AU166" s="233" t="s">
        <v>83</v>
      </c>
      <c r="AV166" s="13" t="s">
        <v>80</v>
      </c>
      <c r="AW166" s="13" t="s">
        <v>33</v>
      </c>
      <c r="AX166" s="13" t="s">
        <v>72</v>
      </c>
      <c r="AY166" s="233" t="s">
        <v>121</v>
      </c>
    </row>
    <row r="167" s="13" customFormat="1">
      <c r="A167" s="13"/>
      <c r="B167" s="224"/>
      <c r="C167" s="225"/>
      <c r="D167" s="217" t="s">
        <v>134</v>
      </c>
      <c r="E167" s="226" t="s">
        <v>19</v>
      </c>
      <c r="F167" s="227" t="s">
        <v>153</v>
      </c>
      <c r="G167" s="225"/>
      <c r="H167" s="226" t="s">
        <v>19</v>
      </c>
      <c r="I167" s="228"/>
      <c r="J167" s="225"/>
      <c r="K167" s="225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134</v>
      </c>
      <c r="AU167" s="233" t="s">
        <v>83</v>
      </c>
      <c r="AV167" s="13" t="s">
        <v>80</v>
      </c>
      <c r="AW167" s="13" t="s">
        <v>33</v>
      </c>
      <c r="AX167" s="13" t="s">
        <v>72</v>
      </c>
      <c r="AY167" s="233" t="s">
        <v>121</v>
      </c>
    </row>
    <row r="168" s="14" customFormat="1">
      <c r="A168" s="14"/>
      <c r="B168" s="234"/>
      <c r="C168" s="235"/>
      <c r="D168" s="217" t="s">
        <v>134</v>
      </c>
      <c r="E168" s="236" t="s">
        <v>19</v>
      </c>
      <c r="F168" s="237" t="s">
        <v>232</v>
      </c>
      <c r="G168" s="235"/>
      <c r="H168" s="238">
        <v>3504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4" t="s">
        <v>134</v>
      </c>
      <c r="AU168" s="244" t="s">
        <v>83</v>
      </c>
      <c r="AV168" s="14" t="s">
        <v>83</v>
      </c>
      <c r="AW168" s="14" t="s">
        <v>33</v>
      </c>
      <c r="AX168" s="14" t="s">
        <v>72</v>
      </c>
      <c r="AY168" s="244" t="s">
        <v>121</v>
      </c>
    </row>
    <row r="169" s="2" customFormat="1" ht="16.5" customHeight="1">
      <c r="A169" s="38"/>
      <c r="B169" s="39"/>
      <c r="C169" s="204" t="s">
        <v>8</v>
      </c>
      <c r="D169" s="204" t="s">
        <v>123</v>
      </c>
      <c r="E169" s="205" t="s">
        <v>233</v>
      </c>
      <c r="F169" s="206" t="s">
        <v>234</v>
      </c>
      <c r="G169" s="207" t="s">
        <v>126</v>
      </c>
      <c r="H169" s="208">
        <v>3504</v>
      </c>
      <c r="I169" s="209"/>
      <c r="J169" s="210">
        <f>ROUND(I169*H169,2)</f>
        <v>0</v>
      </c>
      <c r="K169" s="206" t="s">
        <v>127</v>
      </c>
      <c r="L169" s="44"/>
      <c r="M169" s="211" t="s">
        <v>19</v>
      </c>
      <c r="N169" s="212" t="s">
        <v>43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128</v>
      </c>
      <c r="AT169" s="215" t="s">
        <v>123</v>
      </c>
      <c r="AU169" s="215" t="s">
        <v>83</v>
      </c>
      <c r="AY169" s="17" t="s">
        <v>121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80</v>
      </c>
      <c r="BK169" s="216">
        <f>ROUND(I169*H169,2)</f>
        <v>0</v>
      </c>
      <c r="BL169" s="17" t="s">
        <v>128</v>
      </c>
      <c r="BM169" s="215" t="s">
        <v>235</v>
      </c>
    </row>
    <row r="170" s="2" customFormat="1">
      <c r="A170" s="38"/>
      <c r="B170" s="39"/>
      <c r="C170" s="40"/>
      <c r="D170" s="217" t="s">
        <v>130</v>
      </c>
      <c r="E170" s="40"/>
      <c r="F170" s="218" t="s">
        <v>236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130</v>
      </c>
      <c r="AU170" s="17" t="s">
        <v>83</v>
      </c>
    </row>
    <row r="171" s="2" customFormat="1">
      <c r="A171" s="38"/>
      <c r="B171" s="39"/>
      <c r="C171" s="40"/>
      <c r="D171" s="222" t="s">
        <v>132</v>
      </c>
      <c r="E171" s="40"/>
      <c r="F171" s="223" t="s">
        <v>237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132</v>
      </c>
      <c r="AU171" s="17" t="s">
        <v>83</v>
      </c>
    </row>
    <row r="172" s="13" customFormat="1">
      <c r="A172" s="13"/>
      <c r="B172" s="224"/>
      <c r="C172" s="225"/>
      <c r="D172" s="217" t="s">
        <v>134</v>
      </c>
      <c r="E172" s="226" t="s">
        <v>19</v>
      </c>
      <c r="F172" s="227" t="s">
        <v>160</v>
      </c>
      <c r="G172" s="225"/>
      <c r="H172" s="226" t="s">
        <v>19</v>
      </c>
      <c r="I172" s="228"/>
      <c r="J172" s="225"/>
      <c r="K172" s="225"/>
      <c r="L172" s="229"/>
      <c r="M172" s="230"/>
      <c r="N172" s="231"/>
      <c r="O172" s="231"/>
      <c r="P172" s="231"/>
      <c r="Q172" s="231"/>
      <c r="R172" s="231"/>
      <c r="S172" s="231"/>
      <c r="T172" s="23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3" t="s">
        <v>134</v>
      </c>
      <c r="AU172" s="233" t="s">
        <v>83</v>
      </c>
      <c r="AV172" s="13" t="s">
        <v>80</v>
      </c>
      <c r="AW172" s="13" t="s">
        <v>33</v>
      </c>
      <c r="AX172" s="13" t="s">
        <v>72</v>
      </c>
      <c r="AY172" s="233" t="s">
        <v>121</v>
      </c>
    </row>
    <row r="173" s="13" customFormat="1">
      <c r="A173" s="13"/>
      <c r="B173" s="224"/>
      <c r="C173" s="225"/>
      <c r="D173" s="217" t="s">
        <v>134</v>
      </c>
      <c r="E173" s="226" t="s">
        <v>19</v>
      </c>
      <c r="F173" s="227" t="s">
        <v>153</v>
      </c>
      <c r="G173" s="225"/>
      <c r="H173" s="226" t="s">
        <v>19</v>
      </c>
      <c r="I173" s="228"/>
      <c r="J173" s="225"/>
      <c r="K173" s="225"/>
      <c r="L173" s="229"/>
      <c r="M173" s="230"/>
      <c r="N173" s="231"/>
      <c r="O173" s="231"/>
      <c r="P173" s="231"/>
      <c r="Q173" s="231"/>
      <c r="R173" s="231"/>
      <c r="S173" s="231"/>
      <c r="T173" s="23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3" t="s">
        <v>134</v>
      </c>
      <c r="AU173" s="233" t="s">
        <v>83</v>
      </c>
      <c r="AV173" s="13" t="s">
        <v>80</v>
      </c>
      <c r="AW173" s="13" t="s">
        <v>33</v>
      </c>
      <c r="AX173" s="13" t="s">
        <v>72</v>
      </c>
      <c r="AY173" s="233" t="s">
        <v>121</v>
      </c>
    </row>
    <row r="174" s="14" customFormat="1">
      <c r="A174" s="14"/>
      <c r="B174" s="234"/>
      <c r="C174" s="235"/>
      <c r="D174" s="217" t="s">
        <v>134</v>
      </c>
      <c r="E174" s="236" t="s">
        <v>19</v>
      </c>
      <c r="F174" s="237" t="s">
        <v>238</v>
      </c>
      <c r="G174" s="235"/>
      <c r="H174" s="238">
        <v>3504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4" t="s">
        <v>134</v>
      </c>
      <c r="AU174" s="244" t="s">
        <v>83</v>
      </c>
      <c r="AV174" s="14" t="s">
        <v>83</v>
      </c>
      <c r="AW174" s="14" t="s">
        <v>33</v>
      </c>
      <c r="AX174" s="14" t="s">
        <v>72</v>
      </c>
      <c r="AY174" s="244" t="s">
        <v>121</v>
      </c>
    </row>
    <row r="175" s="2" customFormat="1" ht="16.5" customHeight="1">
      <c r="A175" s="38"/>
      <c r="B175" s="39"/>
      <c r="C175" s="246" t="s">
        <v>239</v>
      </c>
      <c r="D175" s="246" t="s">
        <v>191</v>
      </c>
      <c r="E175" s="247" t="s">
        <v>240</v>
      </c>
      <c r="F175" s="248" t="s">
        <v>241</v>
      </c>
      <c r="G175" s="249" t="s">
        <v>194</v>
      </c>
      <c r="H175" s="250">
        <v>630.72000000000003</v>
      </c>
      <c r="I175" s="251"/>
      <c r="J175" s="252">
        <f>ROUND(I175*H175,2)</f>
        <v>0</v>
      </c>
      <c r="K175" s="248" t="s">
        <v>127</v>
      </c>
      <c r="L175" s="253"/>
      <c r="M175" s="254" t="s">
        <v>19</v>
      </c>
      <c r="N175" s="255" t="s">
        <v>43</v>
      </c>
      <c r="O175" s="84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183</v>
      </c>
      <c r="AT175" s="215" t="s">
        <v>191</v>
      </c>
      <c r="AU175" s="215" t="s">
        <v>83</v>
      </c>
      <c r="AY175" s="17" t="s">
        <v>121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80</v>
      </c>
      <c r="BK175" s="216">
        <f>ROUND(I175*H175,2)</f>
        <v>0</v>
      </c>
      <c r="BL175" s="17" t="s">
        <v>128</v>
      </c>
      <c r="BM175" s="215" t="s">
        <v>242</v>
      </c>
    </row>
    <row r="176" s="2" customFormat="1">
      <c r="A176" s="38"/>
      <c r="B176" s="39"/>
      <c r="C176" s="40"/>
      <c r="D176" s="217" t="s">
        <v>130</v>
      </c>
      <c r="E176" s="40"/>
      <c r="F176" s="218" t="s">
        <v>241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130</v>
      </c>
      <c r="AU176" s="17" t="s">
        <v>83</v>
      </c>
    </row>
    <row r="177" s="13" customFormat="1">
      <c r="A177" s="13"/>
      <c r="B177" s="224"/>
      <c r="C177" s="225"/>
      <c r="D177" s="217" t="s">
        <v>134</v>
      </c>
      <c r="E177" s="226" t="s">
        <v>19</v>
      </c>
      <c r="F177" s="227" t="s">
        <v>160</v>
      </c>
      <c r="G177" s="225"/>
      <c r="H177" s="226" t="s">
        <v>19</v>
      </c>
      <c r="I177" s="228"/>
      <c r="J177" s="225"/>
      <c r="K177" s="225"/>
      <c r="L177" s="229"/>
      <c r="M177" s="230"/>
      <c r="N177" s="231"/>
      <c r="O177" s="231"/>
      <c r="P177" s="231"/>
      <c r="Q177" s="231"/>
      <c r="R177" s="231"/>
      <c r="S177" s="231"/>
      <c r="T177" s="23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3" t="s">
        <v>134</v>
      </c>
      <c r="AU177" s="233" t="s">
        <v>83</v>
      </c>
      <c r="AV177" s="13" t="s">
        <v>80</v>
      </c>
      <c r="AW177" s="13" t="s">
        <v>33</v>
      </c>
      <c r="AX177" s="13" t="s">
        <v>72</v>
      </c>
      <c r="AY177" s="233" t="s">
        <v>121</v>
      </c>
    </row>
    <row r="178" s="13" customFormat="1">
      <c r="A178" s="13"/>
      <c r="B178" s="224"/>
      <c r="C178" s="225"/>
      <c r="D178" s="217" t="s">
        <v>134</v>
      </c>
      <c r="E178" s="226" t="s">
        <v>19</v>
      </c>
      <c r="F178" s="227" t="s">
        <v>153</v>
      </c>
      <c r="G178" s="225"/>
      <c r="H178" s="226" t="s">
        <v>19</v>
      </c>
      <c r="I178" s="228"/>
      <c r="J178" s="225"/>
      <c r="K178" s="225"/>
      <c r="L178" s="229"/>
      <c r="M178" s="230"/>
      <c r="N178" s="231"/>
      <c r="O178" s="231"/>
      <c r="P178" s="231"/>
      <c r="Q178" s="231"/>
      <c r="R178" s="231"/>
      <c r="S178" s="231"/>
      <c r="T178" s="23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134</v>
      </c>
      <c r="AU178" s="233" t="s">
        <v>83</v>
      </c>
      <c r="AV178" s="13" t="s">
        <v>80</v>
      </c>
      <c r="AW178" s="13" t="s">
        <v>33</v>
      </c>
      <c r="AX178" s="13" t="s">
        <v>72</v>
      </c>
      <c r="AY178" s="233" t="s">
        <v>121</v>
      </c>
    </row>
    <row r="179" s="14" customFormat="1">
      <c r="A179" s="14"/>
      <c r="B179" s="234"/>
      <c r="C179" s="235"/>
      <c r="D179" s="217" t="s">
        <v>134</v>
      </c>
      <c r="E179" s="236" t="s">
        <v>19</v>
      </c>
      <c r="F179" s="237" t="s">
        <v>243</v>
      </c>
      <c r="G179" s="235"/>
      <c r="H179" s="238">
        <v>350.39999999999998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134</v>
      </c>
      <c r="AU179" s="244" t="s">
        <v>83</v>
      </c>
      <c r="AV179" s="14" t="s">
        <v>83</v>
      </c>
      <c r="AW179" s="14" t="s">
        <v>33</v>
      </c>
      <c r="AX179" s="14" t="s">
        <v>72</v>
      </c>
      <c r="AY179" s="244" t="s">
        <v>121</v>
      </c>
    </row>
    <row r="180" s="14" customFormat="1">
      <c r="A180" s="14"/>
      <c r="B180" s="234"/>
      <c r="C180" s="235"/>
      <c r="D180" s="217" t="s">
        <v>134</v>
      </c>
      <c r="E180" s="235"/>
      <c r="F180" s="237" t="s">
        <v>244</v>
      </c>
      <c r="G180" s="235"/>
      <c r="H180" s="238">
        <v>630.72000000000003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4" t="s">
        <v>134</v>
      </c>
      <c r="AU180" s="244" t="s">
        <v>83</v>
      </c>
      <c r="AV180" s="14" t="s">
        <v>83</v>
      </c>
      <c r="AW180" s="14" t="s">
        <v>4</v>
      </c>
      <c r="AX180" s="14" t="s">
        <v>80</v>
      </c>
      <c r="AY180" s="244" t="s">
        <v>121</v>
      </c>
    </row>
    <row r="181" s="2" customFormat="1" ht="21.75" customHeight="1">
      <c r="A181" s="38"/>
      <c r="B181" s="39"/>
      <c r="C181" s="204" t="s">
        <v>245</v>
      </c>
      <c r="D181" s="204" t="s">
        <v>123</v>
      </c>
      <c r="E181" s="205" t="s">
        <v>246</v>
      </c>
      <c r="F181" s="206" t="s">
        <v>247</v>
      </c>
      <c r="G181" s="207" t="s">
        <v>248</v>
      </c>
      <c r="H181" s="208">
        <v>70</v>
      </c>
      <c r="I181" s="209"/>
      <c r="J181" s="210">
        <f>ROUND(I181*H181,2)</f>
        <v>0</v>
      </c>
      <c r="K181" s="206" t="s">
        <v>127</v>
      </c>
      <c r="L181" s="44"/>
      <c r="M181" s="211" t="s">
        <v>19</v>
      </c>
      <c r="N181" s="212" t="s">
        <v>43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128</v>
      </c>
      <c r="AT181" s="215" t="s">
        <v>123</v>
      </c>
      <c r="AU181" s="215" t="s">
        <v>83</v>
      </c>
      <c r="AY181" s="17" t="s">
        <v>121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80</v>
      </c>
      <c r="BK181" s="216">
        <f>ROUND(I181*H181,2)</f>
        <v>0</v>
      </c>
      <c r="BL181" s="17" t="s">
        <v>128</v>
      </c>
      <c r="BM181" s="215" t="s">
        <v>249</v>
      </c>
    </row>
    <row r="182" s="2" customFormat="1">
      <c r="A182" s="38"/>
      <c r="B182" s="39"/>
      <c r="C182" s="40"/>
      <c r="D182" s="217" t="s">
        <v>130</v>
      </c>
      <c r="E182" s="40"/>
      <c r="F182" s="218" t="s">
        <v>250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130</v>
      </c>
      <c r="AU182" s="17" t="s">
        <v>83</v>
      </c>
    </row>
    <row r="183" s="2" customFormat="1">
      <c r="A183" s="38"/>
      <c r="B183" s="39"/>
      <c r="C183" s="40"/>
      <c r="D183" s="222" t="s">
        <v>132</v>
      </c>
      <c r="E183" s="40"/>
      <c r="F183" s="223" t="s">
        <v>251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132</v>
      </c>
      <c r="AU183" s="17" t="s">
        <v>83</v>
      </c>
    </row>
    <row r="184" s="13" customFormat="1">
      <c r="A184" s="13"/>
      <c r="B184" s="224"/>
      <c r="C184" s="225"/>
      <c r="D184" s="217" t="s">
        <v>134</v>
      </c>
      <c r="E184" s="226" t="s">
        <v>19</v>
      </c>
      <c r="F184" s="227" t="s">
        <v>252</v>
      </c>
      <c r="G184" s="225"/>
      <c r="H184" s="226" t="s">
        <v>19</v>
      </c>
      <c r="I184" s="228"/>
      <c r="J184" s="225"/>
      <c r="K184" s="225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134</v>
      </c>
      <c r="AU184" s="233" t="s">
        <v>83</v>
      </c>
      <c r="AV184" s="13" t="s">
        <v>80</v>
      </c>
      <c r="AW184" s="13" t="s">
        <v>33</v>
      </c>
      <c r="AX184" s="13" t="s">
        <v>72</v>
      </c>
      <c r="AY184" s="233" t="s">
        <v>121</v>
      </c>
    </row>
    <row r="185" s="14" customFormat="1">
      <c r="A185" s="14"/>
      <c r="B185" s="234"/>
      <c r="C185" s="235"/>
      <c r="D185" s="217" t="s">
        <v>134</v>
      </c>
      <c r="E185" s="236" t="s">
        <v>19</v>
      </c>
      <c r="F185" s="237" t="s">
        <v>253</v>
      </c>
      <c r="G185" s="235"/>
      <c r="H185" s="238">
        <v>70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4" t="s">
        <v>134</v>
      </c>
      <c r="AU185" s="244" t="s">
        <v>83</v>
      </c>
      <c r="AV185" s="14" t="s">
        <v>83</v>
      </c>
      <c r="AW185" s="14" t="s">
        <v>33</v>
      </c>
      <c r="AX185" s="14" t="s">
        <v>72</v>
      </c>
      <c r="AY185" s="244" t="s">
        <v>121</v>
      </c>
    </row>
    <row r="186" s="2" customFormat="1" ht="16.5" customHeight="1">
      <c r="A186" s="38"/>
      <c r="B186" s="39"/>
      <c r="C186" s="246" t="s">
        <v>254</v>
      </c>
      <c r="D186" s="246" t="s">
        <v>191</v>
      </c>
      <c r="E186" s="247" t="s">
        <v>255</v>
      </c>
      <c r="F186" s="248" t="s">
        <v>256</v>
      </c>
      <c r="G186" s="249" t="s">
        <v>147</v>
      </c>
      <c r="H186" s="250">
        <v>35</v>
      </c>
      <c r="I186" s="251"/>
      <c r="J186" s="252">
        <f>ROUND(I186*H186,2)</f>
        <v>0</v>
      </c>
      <c r="K186" s="248" t="s">
        <v>127</v>
      </c>
      <c r="L186" s="253"/>
      <c r="M186" s="254" t="s">
        <v>19</v>
      </c>
      <c r="N186" s="255" t="s">
        <v>43</v>
      </c>
      <c r="O186" s="84"/>
      <c r="P186" s="213">
        <f>O186*H186</f>
        <v>0</v>
      </c>
      <c r="Q186" s="213">
        <v>0.22</v>
      </c>
      <c r="R186" s="213">
        <f>Q186*H186</f>
        <v>7.7000000000000002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183</v>
      </c>
      <c r="AT186" s="215" t="s">
        <v>191</v>
      </c>
      <c r="AU186" s="215" t="s">
        <v>83</v>
      </c>
      <c r="AY186" s="17" t="s">
        <v>121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80</v>
      </c>
      <c r="BK186" s="216">
        <f>ROUND(I186*H186,2)</f>
        <v>0</v>
      </c>
      <c r="BL186" s="17" t="s">
        <v>128</v>
      </c>
      <c r="BM186" s="215" t="s">
        <v>257</v>
      </c>
    </row>
    <row r="187" s="2" customFormat="1">
      <c r="A187" s="38"/>
      <c r="B187" s="39"/>
      <c r="C187" s="40"/>
      <c r="D187" s="217" t="s">
        <v>130</v>
      </c>
      <c r="E187" s="40"/>
      <c r="F187" s="218" t="s">
        <v>256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130</v>
      </c>
      <c r="AU187" s="17" t="s">
        <v>83</v>
      </c>
    </row>
    <row r="188" s="14" customFormat="1">
      <c r="A188" s="14"/>
      <c r="B188" s="234"/>
      <c r="C188" s="235"/>
      <c r="D188" s="217" t="s">
        <v>134</v>
      </c>
      <c r="E188" s="235"/>
      <c r="F188" s="237" t="s">
        <v>258</v>
      </c>
      <c r="G188" s="235"/>
      <c r="H188" s="238">
        <v>35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4" t="s">
        <v>134</v>
      </c>
      <c r="AU188" s="244" t="s">
        <v>83</v>
      </c>
      <c r="AV188" s="14" t="s">
        <v>83</v>
      </c>
      <c r="AW188" s="14" t="s">
        <v>4</v>
      </c>
      <c r="AX188" s="14" t="s">
        <v>80</v>
      </c>
      <c r="AY188" s="244" t="s">
        <v>121</v>
      </c>
    </row>
    <row r="189" s="2" customFormat="1" ht="16.5" customHeight="1">
      <c r="A189" s="38"/>
      <c r="B189" s="39"/>
      <c r="C189" s="204" t="s">
        <v>259</v>
      </c>
      <c r="D189" s="204" t="s">
        <v>123</v>
      </c>
      <c r="E189" s="205" t="s">
        <v>260</v>
      </c>
      <c r="F189" s="206" t="s">
        <v>261</v>
      </c>
      <c r="G189" s="207" t="s">
        <v>126</v>
      </c>
      <c r="H189" s="208">
        <v>3504</v>
      </c>
      <c r="I189" s="209"/>
      <c r="J189" s="210">
        <f>ROUND(I189*H189,2)</f>
        <v>0</v>
      </c>
      <c r="K189" s="206" t="s">
        <v>127</v>
      </c>
      <c r="L189" s="44"/>
      <c r="M189" s="211" t="s">
        <v>19</v>
      </c>
      <c r="N189" s="212" t="s">
        <v>43</v>
      </c>
      <c r="O189" s="84"/>
      <c r="P189" s="213">
        <f>O189*H189</f>
        <v>0</v>
      </c>
      <c r="Q189" s="213">
        <v>0.0012727000000000001</v>
      </c>
      <c r="R189" s="213">
        <f>Q189*H189</f>
        <v>4.4595408000000001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128</v>
      </c>
      <c r="AT189" s="215" t="s">
        <v>123</v>
      </c>
      <c r="AU189" s="215" t="s">
        <v>83</v>
      </c>
      <c r="AY189" s="17" t="s">
        <v>121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80</v>
      </c>
      <c r="BK189" s="216">
        <f>ROUND(I189*H189,2)</f>
        <v>0</v>
      </c>
      <c r="BL189" s="17" t="s">
        <v>128</v>
      </c>
      <c r="BM189" s="215" t="s">
        <v>262</v>
      </c>
    </row>
    <row r="190" s="2" customFormat="1">
      <c r="A190" s="38"/>
      <c r="B190" s="39"/>
      <c r="C190" s="40"/>
      <c r="D190" s="217" t="s">
        <v>130</v>
      </c>
      <c r="E190" s="40"/>
      <c r="F190" s="218" t="s">
        <v>261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130</v>
      </c>
      <c r="AU190" s="17" t="s">
        <v>83</v>
      </c>
    </row>
    <row r="191" s="2" customFormat="1">
      <c r="A191" s="38"/>
      <c r="B191" s="39"/>
      <c r="C191" s="40"/>
      <c r="D191" s="222" t="s">
        <v>132</v>
      </c>
      <c r="E191" s="40"/>
      <c r="F191" s="223" t="s">
        <v>263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132</v>
      </c>
      <c r="AU191" s="17" t="s">
        <v>83</v>
      </c>
    </row>
    <row r="192" s="13" customFormat="1">
      <c r="A192" s="13"/>
      <c r="B192" s="224"/>
      <c r="C192" s="225"/>
      <c r="D192" s="217" t="s">
        <v>134</v>
      </c>
      <c r="E192" s="226" t="s">
        <v>19</v>
      </c>
      <c r="F192" s="227" t="s">
        <v>160</v>
      </c>
      <c r="G192" s="225"/>
      <c r="H192" s="226" t="s">
        <v>19</v>
      </c>
      <c r="I192" s="228"/>
      <c r="J192" s="225"/>
      <c r="K192" s="225"/>
      <c r="L192" s="229"/>
      <c r="M192" s="230"/>
      <c r="N192" s="231"/>
      <c r="O192" s="231"/>
      <c r="P192" s="231"/>
      <c r="Q192" s="231"/>
      <c r="R192" s="231"/>
      <c r="S192" s="231"/>
      <c r="T192" s="23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3" t="s">
        <v>134</v>
      </c>
      <c r="AU192" s="233" t="s">
        <v>83</v>
      </c>
      <c r="AV192" s="13" t="s">
        <v>80</v>
      </c>
      <c r="AW192" s="13" t="s">
        <v>33</v>
      </c>
      <c r="AX192" s="13" t="s">
        <v>72</v>
      </c>
      <c r="AY192" s="233" t="s">
        <v>121</v>
      </c>
    </row>
    <row r="193" s="13" customFormat="1">
      <c r="A193" s="13"/>
      <c r="B193" s="224"/>
      <c r="C193" s="225"/>
      <c r="D193" s="217" t="s">
        <v>134</v>
      </c>
      <c r="E193" s="226" t="s">
        <v>19</v>
      </c>
      <c r="F193" s="227" t="s">
        <v>153</v>
      </c>
      <c r="G193" s="225"/>
      <c r="H193" s="226" t="s">
        <v>19</v>
      </c>
      <c r="I193" s="228"/>
      <c r="J193" s="225"/>
      <c r="K193" s="225"/>
      <c r="L193" s="229"/>
      <c r="M193" s="230"/>
      <c r="N193" s="231"/>
      <c r="O193" s="231"/>
      <c r="P193" s="231"/>
      <c r="Q193" s="231"/>
      <c r="R193" s="231"/>
      <c r="S193" s="231"/>
      <c r="T193" s="23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3" t="s">
        <v>134</v>
      </c>
      <c r="AU193" s="233" t="s">
        <v>83</v>
      </c>
      <c r="AV193" s="13" t="s">
        <v>80</v>
      </c>
      <c r="AW193" s="13" t="s">
        <v>33</v>
      </c>
      <c r="AX193" s="13" t="s">
        <v>72</v>
      </c>
      <c r="AY193" s="233" t="s">
        <v>121</v>
      </c>
    </row>
    <row r="194" s="14" customFormat="1">
      <c r="A194" s="14"/>
      <c r="B194" s="234"/>
      <c r="C194" s="235"/>
      <c r="D194" s="217" t="s">
        <v>134</v>
      </c>
      <c r="E194" s="236" t="s">
        <v>19</v>
      </c>
      <c r="F194" s="237" t="s">
        <v>264</v>
      </c>
      <c r="G194" s="235"/>
      <c r="H194" s="238">
        <v>3504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4" t="s">
        <v>134</v>
      </c>
      <c r="AU194" s="244" t="s">
        <v>83</v>
      </c>
      <c r="AV194" s="14" t="s">
        <v>83</v>
      </c>
      <c r="AW194" s="14" t="s">
        <v>33</v>
      </c>
      <c r="AX194" s="14" t="s">
        <v>72</v>
      </c>
      <c r="AY194" s="244" t="s">
        <v>121</v>
      </c>
    </row>
    <row r="195" s="2" customFormat="1" ht="16.5" customHeight="1">
      <c r="A195" s="38"/>
      <c r="B195" s="39"/>
      <c r="C195" s="246" t="s">
        <v>265</v>
      </c>
      <c r="D195" s="246" t="s">
        <v>191</v>
      </c>
      <c r="E195" s="247" t="s">
        <v>266</v>
      </c>
      <c r="F195" s="248" t="s">
        <v>267</v>
      </c>
      <c r="G195" s="249" t="s">
        <v>268</v>
      </c>
      <c r="H195" s="250">
        <v>87.599999999999994</v>
      </c>
      <c r="I195" s="251"/>
      <c r="J195" s="252">
        <f>ROUND(I195*H195,2)</f>
        <v>0</v>
      </c>
      <c r="K195" s="248" t="s">
        <v>127</v>
      </c>
      <c r="L195" s="253"/>
      <c r="M195" s="254" t="s">
        <v>19</v>
      </c>
      <c r="N195" s="255" t="s">
        <v>43</v>
      </c>
      <c r="O195" s="84"/>
      <c r="P195" s="213">
        <f>O195*H195</f>
        <v>0</v>
      </c>
      <c r="Q195" s="213">
        <v>0.001</v>
      </c>
      <c r="R195" s="213">
        <f>Q195*H195</f>
        <v>0.087599999999999997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183</v>
      </c>
      <c r="AT195" s="215" t="s">
        <v>191</v>
      </c>
      <c r="AU195" s="215" t="s">
        <v>83</v>
      </c>
      <c r="AY195" s="17" t="s">
        <v>121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80</v>
      </c>
      <c r="BK195" s="216">
        <f>ROUND(I195*H195,2)</f>
        <v>0</v>
      </c>
      <c r="BL195" s="17" t="s">
        <v>128</v>
      </c>
      <c r="BM195" s="215" t="s">
        <v>269</v>
      </c>
    </row>
    <row r="196" s="2" customFormat="1">
      <c r="A196" s="38"/>
      <c r="B196" s="39"/>
      <c r="C196" s="40"/>
      <c r="D196" s="217" t="s">
        <v>130</v>
      </c>
      <c r="E196" s="40"/>
      <c r="F196" s="218" t="s">
        <v>267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130</v>
      </c>
      <c r="AU196" s="17" t="s">
        <v>83</v>
      </c>
    </row>
    <row r="197" s="14" customFormat="1">
      <c r="A197" s="14"/>
      <c r="B197" s="234"/>
      <c r="C197" s="235"/>
      <c r="D197" s="217" t="s">
        <v>134</v>
      </c>
      <c r="E197" s="235"/>
      <c r="F197" s="237" t="s">
        <v>270</v>
      </c>
      <c r="G197" s="235"/>
      <c r="H197" s="238">
        <v>87.599999999999994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4" t="s">
        <v>134</v>
      </c>
      <c r="AU197" s="244" t="s">
        <v>83</v>
      </c>
      <c r="AV197" s="14" t="s">
        <v>83</v>
      </c>
      <c r="AW197" s="14" t="s">
        <v>4</v>
      </c>
      <c r="AX197" s="14" t="s">
        <v>80</v>
      </c>
      <c r="AY197" s="244" t="s">
        <v>121</v>
      </c>
    </row>
    <row r="198" s="2" customFormat="1" ht="16.5" customHeight="1">
      <c r="A198" s="38"/>
      <c r="B198" s="39"/>
      <c r="C198" s="204" t="s">
        <v>7</v>
      </c>
      <c r="D198" s="204" t="s">
        <v>123</v>
      </c>
      <c r="E198" s="205" t="s">
        <v>271</v>
      </c>
      <c r="F198" s="206" t="s">
        <v>272</v>
      </c>
      <c r="G198" s="207" t="s">
        <v>248</v>
      </c>
      <c r="H198" s="208">
        <v>70</v>
      </c>
      <c r="I198" s="209"/>
      <c r="J198" s="210">
        <f>ROUND(I198*H198,2)</f>
        <v>0</v>
      </c>
      <c r="K198" s="206" t="s">
        <v>127</v>
      </c>
      <c r="L198" s="44"/>
      <c r="M198" s="211" t="s">
        <v>19</v>
      </c>
      <c r="N198" s="212" t="s">
        <v>43</v>
      </c>
      <c r="O198" s="84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128</v>
      </c>
      <c r="AT198" s="215" t="s">
        <v>123</v>
      </c>
      <c r="AU198" s="215" t="s">
        <v>83</v>
      </c>
      <c r="AY198" s="17" t="s">
        <v>121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80</v>
      </c>
      <c r="BK198" s="216">
        <f>ROUND(I198*H198,2)</f>
        <v>0</v>
      </c>
      <c r="BL198" s="17" t="s">
        <v>128</v>
      </c>
      <c r="BM198" s="215" t="s">
        <v>273</v>
      </c>
    </row>
    <row r="199" s="2" customFormat="1">
      <c r="A199" s="38"/>
      <c r="B199" s="39"/>
      <c r="C199" s="40"/>
      <c r="D199" s="217" t="s">
        <v>130</v>
      </c>
      <c r="E199" s="40"/>
      <c r="F199" s="218" t="s">
        <v>274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130</v>
      </c>
      <c r="AU199" s="17" t="s">
        <v>83</v>
      </c>
    </row>
    <row r="200" s="2" customFormat="1">
      <c r="A200" s="38"/>
      <c r="B200" s="39"/>
      <c r="C200" s="40"/>
      <c r="D200" s="222" t="s">
        <v>132</v>
      </c>
      <c r="E200" s="40"/>
      <c r="F200" s="223" t="s">
        <v>275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132</v>
      </c>
      <c r="AU200" s="17" t="s">
        <v>83</v>
      </c>
    </row>
    <row r="201" s="13" customFormat="1">
      <c r="A201" s="13"/>
      <c r="B201" s="224"/>
      <c r="C201" s="225"/>
      <c r="D201" s="217" t="s">
        <v>134</v>
      </c>
      <c r="E201" s="226" t="s">
        <v>19</v>
      </c>
      <c r="F201" s="227" t="s">
        <v>252</v>
      </c>
      <c r="G201" s="225"/>
      <c r="H201" s="226" t="s">
        <v>19</v>
      </c>
      <c r="I201" s="228"/>
      <c r="J201" s="225"/>
      <c r="K201" s="225"/>
      <c r="L201" s="229"/>
      <c r="M201" s="230"/>
      <c r="N201" s="231"/>
      <c r="O201" s="231"/>
      <c r="P201" s="231"/>
      <c r="Q201" s="231"/>
      <c r="R201" s="231"/>
      <c r="S201" s="231"/>
      <c r="T201" s="23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3" t="s">
        <v>134</v>
      </c>
      <c r="AU201" s="233" t="s">
        <v>83</v>
      </c>
      <c r="AV201" s="13" t="s">
        <v>80</v>
      </c>
      <c r="AW201" s="13" t="s">
        <v>33</v>
      </c>
      <c r="AX201" s="13" t="s">
        <v>72</v>
      </c>
      <c r="AY201" s="233" t="s">
        <v>121</v>
      </c>
    </row>
    <row r="202" s="14" customFormat="1">
      <c r="A202" s="14"/>
      <c r="B202" s="234"/>
      <c r="C202" s="235"/>
      <c r="D202" s="217" t="s">
        <v>134</v>
      </c>
      <c r="E202" s="236" t="s">
        <v>19</v>
      </c>
      <c r="F202" s="237" t="s">
        <v>276</v>
      </c>
      <c r="G202" s="235"/>
      <c r="H202" s="238">
        <v>70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134</v>
      </c>
      <c r="AU202" s="244" t="s">
        <v>83</v>
      </c>
      <c r="AV202" s="14" t="s">
        <v>83</v>
      </c>
      <c r="AW202" s="14" t="s">
        <v>33</v>
      </c>
      <c r="AX202" s="14" t="s">
        <v>72</v>
      </c>
      <c r="AY202" s="244" t="s">
        <v>121</v>
      </c>
    </row>
    <row r="203" s="2" customFormat="1" ht="16.5" customHeight="1">
      <c r="A203" s="38"/>
      <c r="B203" s="39"/>
      <c r="C203" s="246" t="s">
        <v>277</v>
      </c>
      <c r="D203" s="246" t="s">
        <v>191</v>
      </c>
      <c r="E203" s="247" t="s">
        <v>278</v>
      </c>
      <c r="F203" s="248" t="s">
        <v>279</v>
      </c>
      <c r="G203" s="249" t="s">
        <v>248</v>
      </c>
      <c r="H203" s="250">
        <v>35</v>
      </c>
      <c r="I203" s="251"/>
      <c r="J203" s="252">
        <f>ROUND(I203*H203,2)</f>
        <v>0</v>
      </c>
      <c r="K203" s="248" t="s">
        <v>19</v>
      </c>
      <c r="L203" s="253"/>
      <c r="M203" s="254" t="s">
        <v>19</v>
      </c>
      <c r="N203" s="255" t="s">
        <v>43</v>
      </c>
      <c r="O203" s="84"/>
      <c r="P203" s="213">
        <f>O203*H203</f>
        <v>0</v>
      </c>
      <c r="Q203" s="213">
        <v>0.0023</v>
      </c>
      <c r="R203" s="213">
        <f>Q203*H203</f>
        <v>0.080500000000000002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183</v>
      </c>
      <c r="AT203" s="215" t="s">
        <v>191</v>
      </c>
      <c r="AU203" s="215" t="s">
        <v>83</v>
      </c>
      <c r="AY203" s="17" t="s">
        <v>121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80</v>
      </c>
      <c r="BK203" s="216">
        <f>ROUND(I203*H203,2)</f>
        <v>0</v>
      </c>
      <c r="BL203" s="17" t="s">
        <v>128</v>
      </c>
      <c r="BM203" s="215" t="s">
        <v>280</v>
      </c>
    </row>
    <row r="204" s="2" customFormat="1">
      <c r="A204" s="38"/>
      <c r="B204" s="39"/>
      <c r="C204" s="40"/>
      <c r="D204" s="217" t="s">
        <v>130</v>
      </c>
      <c r="E204" s="40"/>
      <c r="F204" s="218" t="s">
        <v>279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130</v>
      </c>
      <c r="AU204" s="17" t="s">
        <v>83</v>
      </c>
    </row>
    <row r="205" s="2" customFormat="1">
      <c r="A205" s="38"/>
      <c r="B205" s="39"/>
      <c r="C205" s="40"/>
      <c r="D205" s="217" t="s">
        <v>142</v>
      </c>
      <c r="E205" s="40"/>
      <c r="F205" s="245" t="s">
        <v>281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142</v>
      </c>
      <c r="AU205" s="17" t="s">
        <v>83</v>
      </c>
    </row>
    <row r="206" s="13" customFormat="1">
      <c r="A206" s="13"/>
      <c r="B206" s="224"/>
      <c r="C206" s="225"/>
      <c r="D206" s="217" t="s">
        <v>134</v>
      </c>
      <c r="E206" s="226" t="s">
        <v>19</v>
      </c>
      <c r="F206" s="227" t="s">
        <v>252</v>
      </c>
      <c r="G206" s="225"/>
      <c r="H206" s="226" t="s">
        <v>19</v>
      </c>
      <c r="I206" s="228"/>
      <c r="J206" s="225"/>
      <c r="K206" s="225"/>
      <c r="L206" s="229"/>
      <c r="M206" s="230"/>
      <c r="N206" s="231"/>
      <c r="O206" s="231"/>
      <c r="P206" s="231"/>
      <c r="Q206" s="231"/>
      <c r="R206" s="231"/>
      <c r="S206" s="231"/>
      <c r="T206" s="23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3" t="s">
        <v>134</v>
      </c>
      <c r="AU206" s="233" t="s">
        <v>83</v>
      </c>
      <c r="AV206" s="13" t="s">
        <v>80</v>
      </c>
      <c r="AW206" s="13" t="s">
        <v>33</v>
      </c>
      <c r="AX206" s="13" t="s">
        <v>72</v>
      </c>
      <c r="AY206" s="233" t="s">
        <v>121</v>
      </c>
    </row>
    <row r="207" s="14" customFormat="1">
      <c r="A207" s="14"/>
      <c r="B207" s="234"/>
      <c r="C207" s="235"/>
      <c r="D207" s="217" t="s">
        <v>134</v>
      </c>
      <c r="E207" s="236" t="s">
        <v>19</v>
      </c>
      <c r="F207" s="237" t="s">
        <v>282</v>
      </c>
      <c r="G207" s="235"/>
      <c r="H207" s="238">
        <v>35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4" t="s">
        <v>134</v>
      </c>
      <c r="AU207" s="244" t="s">
        <v>83</v>
      </c>
      <c r="AV207" s="14" t="s">
        <v>83</v>
      </c>
      <c r="AW207" s="14" t="s">
        <v>33</v>
      </c>
      <c r="AX207" s="14" t="s">
        <v>72</v>
      </c>
      <c r="AY207" s="244" t="s">
        <v>121</v>
      </c>
    </row>
    <row r="208" s="2" customFormat="1" ht="16.5" customHeight="1">
      <c r="A208" s="38"/>
      <c r="B208" s="39"/>
      <c r="C208" s="246" t="s">
        <v>283</v>
      </c>
      <c r="D208" s="246" t="s">
        <v>191</v>
      </c>
      <c r="E208" s="247" t="s">
        <v>284</v>
      </c>
      <c r="F208" s="248" t="s">
        <v>285</v>
      </c>
      <c r="G208" s="249" t="s">
        <v>248</v>
      </c>
      <c r="H208" s="250">
        <v>35</v>
      </c>
      <c r="I208" s="251"/>
      <c r="J208" s="252">
        <f>ROUND(I208*H208,2)</f>
        <v>0</v>
      </c>
      <c r="K208" s="248" t="s">
        <v>19</v>
      </c>
      <c r="L208" s="253"/>
      <c r="M208" s="254" t="s">
        <v>19</v>
      </c>
      <c r="N208" s="255" t="s">
        <v>43</v>
      </c>
      <c r="O208" s="84"/>
      <c r="P208" s="213">
        <f>O208*H208</f>
        <v>0</v>
      </c>
      <c r="Q208" s="213">
        <v>0.0023</v>
      </c>
      <c r="R208" s="213">
        <f>Q208*H208</f>
        <v>0.080500000000000002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183</v>
      </c>
      <c r="AT208" s="215" t="s">
        <v>191</v>
      </c>
      <c r="AU208" s="215" t="s">
        <v>83</v>
      </c>
      <c r="AY208" s="17" t="s">
        <v>121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80</v>
      </c>
      <c r="BK208" s="216">
        <f>ROUND(I208*H208,2)</f>
        <v>0</v>
      </c>
      <c r="BL208" s="17" t="s">
        <v>128</v>
      </c>
      <c r="BM208" s="215" t="s">
        <v>286</v>
      </c>
    </row>
    <row r="209" s="2" customFormat="1">
      <c r="A209" s="38"/>
      <c r="B209" s="39"/>
      <c r="C209" s="40"/>
      <c r="D209" s="217" t="s">
        <v>130</v>
      </c>
      <c r="E209" s="40"/>
      <c r="F209" s="218" t="s">
        <v>285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130</v>
      </c>
      <c r="AU209" s="17" t="s">
        <v>83</v>
      </c>
    </row>
    <row r="210" s="2" customFormat="1">
      <c r="A210" s="38"/>
      <c r="B210" s="39"/>
      <c r="C210" s="40"/>
      <c r="D210" s="217" t="s">
        <v>142</v>
      </c>
      <c r="E210" s="40"/>
      <c r="F210" s="245" t="s">
        <v>287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142</v>
      </c>
      <c r="AU210" s="17" t="s">
        <v>83</v>
      </c>
    </row>
    <row r="211" s="13" customFormat="1">
      <c r="A211" s="13"/>
      <c r="B211" s="224"/>
      <c r="C211" s="225"/>
      <c r="D211" s="217" t="s">
        <v>134</v>
      </c>
      <c r="E211" s="226" t="s">
        <v>19</v>
      </c>
      <c r="F211" s="227" t="s">
        <v>252</v>
      </c>
      <c r="G211" s="225"/>
      <c r="H211" s="226" t="s">
        <v>19</v>
      </c>
      <c r="I211" s="228"/>
      <c r="J211" s="225"/>
      <c r="K211" s="225"/>
      <c r="L211" s="229"/>
      <c r="M211" s="230"/>
      <c r="N211" s="231"/>
      <c r="O211" s="231"/>
      <c r="P211" s="231"/>
      <c r="Q211" s="231"/>
      <c r="R211" s="231"/>
      <c r="S211" s="231"/>
      <c r="T211" s="23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3" t="s">
        <v>134</v>
      </c>
      <c r="AU211" s="233" t="s">
        <v>83</v>
      </c>
      <c r="AV211" s="13" t="s">
        <v>80</v>
      </c>
      <c r="AW211" s="13" t="s">
        <v>33</v>
      </c>
      <c r="AX211" s="13" t="s">
        <v>72</v>
      </c>
      <c r="AY211" s="233" t="s">
        <v>121</v>
      </c>
    </row>
    <row r="212" s="14" customFormat="1">
      <c r="A212" s="14"/>
      <c r="B212" s="234"/>
      <c r="C212" s="235"/>
      <c r="D212" s="217" t="s">
        <v>134</v>
      </c>
      <c r="E212" s="236" t="s">
        <v>19</v>
      </c>
      <c r="F212" s="237" t="s">
        <v>282</v>
      </c>
      <c r="G212" s="235"/>
      <c r="H212" s="238">
        <v>35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4" t="s">
        <v>134</v>
      </c>
      <c r="AU212" s="244" t="s">
        <v>83</v>
      </c>
      <c r="AV212" s="14" t="s">
        <v>83</v>
      </c>
      <c r="AW212" s="14" t="s">
        <v>33</v>
      </c>
      <c r="AX212" s="14" t="s">
        <v>72</v>
      </c>
      <c r="AY212" s="244" t="s">
        <v>121</v>
      </c>
    </row>
    <row r="213" s="2" customFormat="1" ht="21.75" customHeight="1">
      <c r="A213" s="38"/>
      <c r="B213" s="39"/>
      <c r="C213" s="204" t="s">
        <v>288</v>
      </c>
      <c r="D213" s="204" t="s">
        <v>123</v>
      </c>
      <c r="E213" s="205" t="s">
        <v>289</v>
      </c>
      <c r="F213" s="206" t="s">
        <v>290</v>
      </c>
      <c r="G213" s="207" t="s">
        <v>248</v>
      </c>
      <c r="H213" s="208">
        <v>70</v>
      </c>
      <c r="I213" s="209"/>
      <c r="J213" s="210">
        <f>ROUND(I213*H213,2)</f>
        <v>0</v>
      </c>
      <c r="K213" s="206" t="s">
        <v>127</v>
      </c>
      <c r="L213" s="44"/>
      <c r="M213" s="211" t="s">
        <v>19</v>
      </c>
      <c r="N213" s="212" t="s">
        <v>43</v>
      </c>
      <c r="O213" s="84"/>
      <c r="P213" s="213">
        <f>O213*H213</f>
        <v>0</v>
      </c>
      <c r="Q213" s="213">
        <v>5.3999999999999998E-05</v>
      </c>
      <c r="R213" s="213">
        <f>Q213*H213</f>
        <v>0.0037799999999999999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128</v>
      </c>
      <c r="AT213" s="215" t="s">
        <v>123</v>
      </c>
      <c r="AU213" s="215" t="s">
        <v>83</v>
      </c>
      <c r="AY213" s="17" t="s">
        <v>121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80</v>
      </c>
      <c r="BK213" s="216">
        <f>ROUND(I213*H213,2)</f>
        <v>0</v>
      </c>
      <c r="BL213" s="17" t="s">
        <v>128</v>
      </c>
      <c r="BM213" s="215" t="s">
        <v>291</v>
      </c>
    </row>
    <row r="214" s="2" customFormat="1">
      <c r="A214" s="38"/>
      <c r="B214" s="39"/>
      <c r="C214" s="40"/>
      <c r="D214" s="217" t="s">
        <v>130</v>
      </c>
      <c r="E214" s="40"/>
      <c r="F214" s="218" t="s">
        <v>292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130</v>
      </c>
      <c r="AU214" s="17" t="s">
        <v>83</v>
      </c>
    </row>
    <row r="215" s="2" customFormat="1">
      <c r="A215" s="38"/>
      <c r="B215" s="39"/>
      <c r="C215" s="40"/>
      <c r="D215" s="222" t="s">
        <v>132</v>
      </c>
      <c r="E215" s="40"/>
      <c r="F215" s="223" t="s">
        <v>293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132</v>
      </c>
      <c r="AU215" s="17" t="s">
        <v>83</v>
      </c>
    </row>
    <row r="216" s="13" customFormat="1">
      <c r="A216" s="13"/>
      <c r="B216" s="224"/>
      <c r="C216" s="225"/>
      <c r="D216" s="217" t="s">
        <v>134</v>
      </c>
      <c r="E216" s="226" t="s">
        <v>19</v>
      </c>
      <c r="F216" s="227" t="s">
        <v>252</v>
      </c>
      <c r="G216" s="225"/>
      <c r="H216" s="226" t="s">
        <v>19</v>
      </c>
      <c r="I216" s="228"/>
      <c r="J216" s="225"/>
      <c r="K216" s="225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134</v>
      </c>
      <c r="AU216" s="233" t="s">
        <v>83</v>
      </c>
      <c r="AV216" s="13" t="s">
        <v>80</v>
      </c>
      <c r="AW216" s="13" t="s">
        <v>33</v>
      </c>
      <c r="AX216" s="13" t="s">
        <v>72</v>
      </c>
      <c r="AY216" s="233" t="s">
        <v>121</v>
      </c>
    </row>
    <row r="217" s="14" customFormat="1">
      <c r="A217" s="14"/>
      <c r="B217" s="234"/>
      <c r="C217" s="235"/>
      <c r="D217" s="217" t="s">
        <v>134</v>
      </c>
      <c r="E217" s="236" t="s">
        <v>19</v>
      </c>
      <c r="F217" s="237" t="s">
        <v>294</v>
      </c>
      <c r="G217" s="235"/>
      <c r="H217" s="238">
        <v>70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4" t="s">
        <v>134</v>
      </c>
      <c r="AU217" s="244" t="s">
        <v>83</v>
      </c>
      <c r="AV217" s="14" t="s">
        <v>83</v>
      </c>
      <c r="AW217" s="14" t="s">
        <v>33</v>
      </c>
      <c r="AX217" s="14" t="s">
        <v>72</v>
      </c>
      <c r="AY217" s="244" t="s">
        <v>121</v>
      </c>
    </row>
    <row r="218" s="2" customFormat="1" ht="21.75" customHeight="1">
      <c r="A218" s="38"/>
      <c r="B218" s="39"/>
      <c r="C218" s="246" t="s">
        <v>295</v>
      </c>
      <c r="D218" s="246" t="s">
        <v>191</v>
      </c>
      <c r="E218" s="247" t="s">
        <v>296</v>
      </c>
      <c r="F218" s="248" t="s">
        <v>297</v>
      </c>
      <c r="G218" s="249" t="s">
        <v>248</v>
      </c>
      <c r="H218" s="250">
        <v>70</v>
      </c>
      <c r="I218" s="251"/>
      <c r="J218" s="252">
        <f>ROUND(I218*H218,2)</f>
        <v>0</v>
      </c>
      <c r="K218" s="248" t="s">
        <v>19</v>
      </c>
      <c r="L218" s="253"/>
      <c r="M218" s="254" t="s">
        <v>19</v>
      </c>
      <c r="N218" s="255" t="s">
        <v>43</v>
      </c>
      <c r="O218" s="84"/>
      <c r="P218" s="213">
        <f>O218*H218</f>
        <v>0</v>
      </c>
      <c r="Q218" s="213">
        <v>0.0047200000000000002</v>
      </c>
      <c r="R218" s="213">
        <f>Q218*H218</f>
        <v>0.33040000000000003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183</v>
      </c>
      <c r="AT218" s="215" t="s">
        <v>191</v>
      </c>
      <c r="AU218" s="215" t="s">
        <v>83</v>
      </c>
      <c r="AY218" s="17" t="s">
        <v>121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80</v>
      </c>
      <c r="BK218" s="216">
        <f>ROUND(I218*H218,2)</f>
        <v>0</v>
      </c>
      <c r="BL218" s="17" t="s">
        <v>128</v>
      </c>
      <c r="BM218" s="215" t="s">
        <v>298</v>
      </c>
    </row>
    <row r="219" s="2" customFormat="1">
      <c r="A219" s="38"/>
      <c r="B219" s="39"/>
      <c r="C219" s="40"/>
      <c r="D219" s="217" t="s">
        <v>130</v>
      </c>
      <c r="E219" s="40"/>
      <c r="F219" s="218" t="s">
        <v>297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130</v>
      </c>
      <c r="AU219" s="17" t="s">
        <v>83</v>
      </c>
    </row>
    <row r="220" s="2" customFormat="1" ht="24.15" customHeight="1">
      <c r="A220" s="38"/>
      <c r="B220" s="39"/>
      <c r="C220" s="204" t="s">
        <v>299</v>
      </c>
      <c r="D220" s="204" t="s">
        <v>123</v>
      </c>
      <c r="E220" s="205" t="s">
        <v>300</v>
      </c>
      <c r="F220" s="206" t="s">
        <v>301</v>
      </c>
      <c r="G220" s="207" t="s">
        <v>248</v>
      </c>
      <c r="H220" s="208">
        <v>70</v>
      </c>
      <c r="I220" s="209"/>
      <c r="J220" s="210">
        <f>ROUND(I220*H220,2)</f>
        <v>0</v>
      </c>
      <c r="K220" s="206" t="s">
        <v>19</v>
      </c>
      <c r="L220" s="44"/>
      <c r="M220" s="211" t="s">
        <v>19</v>
      </c>
      <c r="N220" s="212" t="s">
        <v>43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128</v>
      </c>
      <c r="AT220" s="215" t="s">
        <v>123</v>
      </c>
      <c r="AU220" s="215" t="s">
        <v>83</v>
      </c>
      <c r="AY220" s="17" t="s">
        <v>121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80</v>
      </c>
      <c r="BK220" s="216">
        <f>ROUND(I220*H220,2)</f>
        <v>0</v>
      </c>
      <c r="BL220" s="17" t="s">
        <v>128</v>
      </c>
      <c r="BM220" s="215" t="s">
        <v>302</v>
      </c>
    </row>
    <row r="221" s="2" customFormat="1">
      <c r="A221" s="38"/>
      <c r="B221" s="39"/>
      <c r="C221" s="40"/>
      <c r="D221" s="217" t="s">
        <v>130</v>
      </c>
      <c r="E221" s="40"/>
      <c r="F221" s="218" t="s">
        <v>301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130</v>
      </c>
      <c r="AU221" s="17" t="s">
        <v>83</v>
      </c>
    </row>
    <row r="222" s="13" customFormat="1">
      <c r="A222" s="13"/>
      <c r="B222" s="224"/>
      <c r="C222" s="225"/>
      <c r="D222" s="217" t="s">
        <v>134</v>
      </c>
      <c r="E222" s="226" t="s">
        <v>19</v>
      </c>
      <c r="F222" s="227" t="s">
        <v>252</v>
      </c>
      <c r="G222" s="225"/>
      <c r="H222" s="226" t="s">
        <v>19</v>
      </c>
      <c r="I222" s="228"/>
      <c r="J222" s="225"/>
      <c r="K222" s="225"/>
      <c r="L222" s="229"/>
      <c r="M222" s="230"/>
      <c r="N222" s="231"/>
      <c r="O222" s="231"/>
      <c r="P222" s="231"/>
      <c r="Q222" s="231"/>
      <c r="R222" s="231"/>
      <c r="S222" s="231"/>
      <c r="T222" s="23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3" t="s">
        <v>134</v>
      </c>
      <c r="AU222" s="233" t="s">
        <v>83</v>
      </c>
      <c r="AV222" s="13" t="s">
        <v>80</v>
      </c>
      <c r="AW222" s="13" t="s">
        <v>33</v>
      </c>
      <c r="AX222" s="13" t="s">
        <v>72</v>
      </c>
      <c r="AY222" s="233" t="s">
        <v>121</v>
      </c>
    </row>
    <row r="223" s="14" customFormat="1">
      <c r="A223" s="14"/>
      <c r="B223" s="234"/>
      <c r="C223" s="235"/>
      <c r="D223" s="217" t="s">
        <v>134</v>
      </c>
      <c r="E223" s="236" t="s">
        <v>19</v>
      </c>
      <c r="F223" s="237" t="s">
        <v>303</v>
      </c>
      <c r="G223" s="235"/>
      <c r="H223" s="238">
        <v>70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4" t="s">
        <v>134</v>
      </c>
      <c r="AU223" s="244" t="s">
        <v>83</v>
      </c>
      <c r="AV223" s="14" t="s">
        <v>83</v>
      </c>
      <c r="AW223" s="14" t="s">
        <v>33</v>
      </c>
      <c r="AX223" s="14" t="s">
        <v>72</v>
      </c>
      <c r="AY223" s="244" t="s">
        <v>121</v>
      </c>
    </row>
    <row r="224" s="2" customFormat="1" ht="16.5" customHeight="1">
      <c r="A224" s="38"/>
      <c r="B224" s="39"/>
      <c r="C224" s="204" t="s">
        <v>304</v>
      </c>
      <c r="D224" s="204" t="s">
        <v>123</v>
      </c>
      <c r="E224" s="205" t="s">
        <v>305</v>
      </c>
      <c r="F224" s="206" t="s">
        <v>306</v>
      </c>
      <c r="G224" s="207" t="s">
        <v>307</v>
      </c>
      <c r="H224" s="208">
        <v>599</v>
      </c>
      <c r="I224" s="209"/>
      <c r="J224" s="210">
        <f>ROUND(I224*H224,2)</f>
        <v>0</v>
      </c>
      <c r="K224" s="206" t="s">
        <v>127</v>
      </c>
      <c r="L224" s="44"/>
      <c r="M224" s="211" t="s">
        <v>19</v>
      </c>
      <c r="N224" s="212" t="s">
        <v>43</v>
      </c>
      <c r="O224" s="84"/>
      <c r="P224" s="213">
        <f>O224*H224</f>
        <v>0</v>
      </c>
      <c r="Q224" s="213">
        <v>0.0112529</v>
      </c>
      <c r="R224" s="213">
        <f>Q224*H224</f>
        <v>6.7404871000000002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128</v>
      </c>
      <c r="AT224" s="215" t="s">
        <v>123</v>
      </c>
      <c r="AU224" s="215" t="s">
        <v>83</v>
      </c>
      <c r="AY224" s="17" t="s">
        <v>121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80</v>
      </c>
      <c r="BK224" s="216">
        <f>ROUND(I224*H224,2)</f>
        <v>0</v>
      </c>
      <c r="BL224" s="17" t="s">
        <v>128</v>
      </c>
      <c r="BM224" s="215" t="s">
        <v>308</v>
      </c>
    </row>
    <row r="225" s="2" customFormat="1">
      <c r="A225" s="38"/>
      <c r="B225" s="39"/>
      <c r="C225" s="40"/>
      <c r="D225" s="217" t="s">
        <v>130</v>
      </c>
      <c r="E225" s="40"/>
      <c r="F225" s="218" t="s">
        <v>309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130</v>
      </c>
      <c r="AU225" s="17" t="s">
        <v>83</v>
      </c>
    </row>
    <row r="226" s="2" customFormat="1">
      <c r="A226" s="38"/>
      <c r="B226" s="39"/>
      <c r="C226" s="40"/>
      <c r="D226" s="222" t="s">
        <v>132</v>
      </c>
      <c r="E226" s="40"/>
      <c r="F226" s="223" t="s">
        <v>310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132</v>
      </c>
      <c r="AU226" s="17" t="s">
        <v>83</v>
      </c>
    </row>
    <row r="227" s="13" customFormat="1">
      <c r="A227" s="13"/>
      <c r="B227" s="224"/>
      <c r="C227" s="225"/>
      <c r="D227" s="217" t="s">
        <v>134</v>
      </c>
      <c r="E227" s="226" t="s">
        <v>19</v>
      </c>
      <c r="F227" s="227" t="s">
        <v>135</v>
      </c>
      <c r="G227" s="225"/>
      <c r="H227" s="226" t="s">
        <v>19</v>
      </c>
      <c r="I227" s="228"/>
      <c r="J227" s="225"/>
      <c r="K227" s="225"/>
      <c r="L227" s="229"/>
      <c r="M227" s="230"/>
      <c r="N227" s="231"/>
      <c r="O227" s="231"/>
      <c r="P227" s="231"/>
      <c r="Q227" s="231"/>
      <c r="R227" s="231"/>
      <c r="S227" s="231"/>
      <c r="T227" s="23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3" t="s">
        <v>134</v>
      </c>
      <c r="AU227" s="233" t="s">
        <v>83</v>
      </c>
      <c r="AV227" s="13" t="s">
        <v>80</v>
      </c>
      <c r="AW227" s="13" t="s">
        <v>33</v>
      </c>
      <c r="AX227" s="13" t="s">
        <v>72</v>
      </c>
      <c r="AY227" s="233" t="s">
        <v>121</v>
      </c>
    </row>
    <row r="228" s="14" customFormat="1">
      <c r="A228" s="14"/>
      <c r="B228" s="234"/>
      <c r="C228" s="235"/>
      <c r="D228" s="217" t="s">
        <v>134</v>
      </c>
      <c r="E228" s="236" t="s">
        <v>19</v>
      </c>
      <c r="F228" s="237" t="s">
        <v>311</v>
      </c>
      <c r="G228" s="235"/>
      <c r="H228" s="238">
        <v>599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4" t="s">
        <v>134</v>
      </c>
      <c r="AU228" s="244" t="s">
        <v>83</v>
      </c>
      <c r="AV228" s="14" t="s">
        <v>83</v>
      </c>
      <c r="AW228" s="14" t="s">
        <v>33</v>
      </c>
      <c r="AX228" s="14" t="s">
        <v>72</v>
      </c>
      <c r="AY228" s="244" t="s">
        <v>121</v>
      </c>
    </row>
    <row r="229" s="2" customFormat="1" ht="21.75" customHeight="1">
      <c r="A229" s="38"/>
      <c r="B229" s="39"/>
      <c r="C229" s="204" t="s">
        <v>312</v>
      </c>
      <c r="D229" s="204" t="s">
        <v>123</v>
      </c>
      <c r="E229" s="205" t="s">
        <v>313</v>
      </c>
      <c r="F229" s="206" t="s">
        <v>314</v>
      </c>
      <c r="G229" s="207" t="s">
        <v>307</v>
      </c>
      <c r="H229" s="208">
        <v>599</v>
      </c>
      <c r="I229" s="209"/>
      <c r="J229" s="210">
        <f>ROUND(I229*H229,2)</f>
        <v>0</v>
      </c>
      <c r="K229" s="206" t="s">
        <v>127</v>
      </c>
      <c r="L229" s="44"/>
      <c r="M229" s="211" t="s">
        <v>19</v>
      </c>
      <c r="N229" s="212" t="s">
        <v>43</v>
      </c>
      <c r="O229" s="84"/>
      <c r="P229" s="213">
        <f>O229*H229</f>
        <v>0</v>
      </c>
      <c r="Q229" s="213">
        <v>0</v>
      </c>
      <c r="R229" s="213">
        <f>Q229*H229</f>
        <v>0</v>
      </c>
      <c r="S229" s="213">
        <v>0</v>
      </c>
      <c r="T229" s="21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5" t="s">
        <v>128</v>
      </c>
      <c r="AT229" s="215" t="s">
        <v>123</v>
      </c>
      <c r="AU229" s="215" t="s">
        <v>83</v>
      </c>
      <c r="AY229" s="17" t="s">
        <v>121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80</v>
      </c>
      <c r="BK229" s="216">
        <f>ROUND(I229*H229,2)</f>
        <v>0</v>
      </c>
      <c r="BL229" s="17" t="s">
        <v>128</v>
      </c>
      <c r="BM229" s="215" t="s">
        <v>315</v>
      </c>
    </row>
    <row r="230" s="2" customFormat="1">
      <c r="A230" s="38"/>
      <c r="B230" s="39"/>
      <c r="C230" s="40"/>
      <c r="D230" s="217" t="s">
        <v>130</v>
      </c>
      <c r="E230" s="40"/>
      <c r="F230" s="218" t="s">
        <v>316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130</v>
      </c>
      <c r="AU230" s="17" t="s">
        <v>83</v>
      </c>
    </row>
    <row r="231" s="2" customFormat="1">
      <c r="A231" s="38"/>
      <c r="B231" s="39"/>
      <c r="C231" s="40"/>
      <c r="D231" s="222" t="s">
        <v>132</v>
      </c>
      <c r="E231" s="40"/>
      <c r="F231" s="223" t="s">
        <v>317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132</v>
      </c>
      <c r="AU231" s="17" t="s">
        <v>83</v>
      </c>
    </row>
    <row r="232" s="2" customFormat="1" ht="16.5" customHeight="1">
      <c r="A232" s="38"/>
      <c r="B232" s="39"/>
      <c r="C232" s="204" t="s">
        <v>318</v>
      </c>
      <c r="D232" s="204" t="s">
        <v>123</v>
      </c>
      <c r="E232" s="205" t="s">
        <v>319</v>
      </c>
      <c r="F232" s="206" t="s">
        <v>320</v>
      </c>
      <c r="G232" s="207" t="s">
        <v>248</v>
      </c>
      <c r="H232" s="208">
        <v>70</v>
      </c>
      <c r="I232" s="209"/>
      <c r="J232" s="210">
        <f>ROUND(I232*H232,2)</f>
        <v>0</v>
      </c>
      <c r="K232" s="206" t="s">
        <v>127</v>
      </c>
      <c r="L232" s="44"/>
      <c r="M232" s="211" t="s">
        <v>19</v>
      </c>
      <c r="N232" s="212" t="s">
        <v>43</v>
      </c>
      <c r="O232" s="84"/>
      <c r="P232" s="213">
        <f>O232*H232</f>
        <v>0</v>
      </c>
      <c r="Q232" s="213">
        <v>0</v>
      </c>
      <c r="R232" s="213">
        <f>Q232*H232</f>
        <v>0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128</v>
      </c>
      <c r="AT232" s="215" t="s">
        <v>123</v>
      </c>
      <c r="AU232" s="215" t="s">
        <v>83</v>
      </c>
      <c r="AY232" s="17" t="s">
        <v>121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80</v>
      </c>
      <c r="BK232" s="216">
        <f>ROUND(I232*H232,2)</f>
        <v>0</v>
      </c>
      <c r="BL232" s="17" t="s">
        <v>128</v>
      </c>
      <c r="BM232" s="215" t="s">
        <v>321</v>
      </c>
    </row>
    <row r="233" s="2" customFormat="1">
      <c r="A233" s="38"/>
      <c r="B233" s="39"/>
      <c r="C233" s="40"/>
      <c r="D233" s="217" t="s">
        <v>130</v>
      </c>
      <c r="E233" s="40"/>
      <c r="F233" s="218" t="s">
        <v>322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130</v>
      </c>
      <c r="AU233" s="17" t="s">
        <v>83</v>
      </c>
    </row>
    <row r="234" s="2" customFormat="1">
      <c r="A234" s="38"/>
      <c r="B234" s="39"/>
      <c r="C234" s="40"/>
      <c r="D234" s="222" t="s">
        <v>132</v>
      </c>
      <c r="E234" s="40"/>
      <c r="F234" s="223" t="s">
        <v>323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132</v>
      </c>
      <c r="AU234" s="17" t="s">
        <v>83</v>
      </c>
    </row>
    <row r="235" s="13" customFormat="1">
      <c r="A235" s="13"/>
      <c r="B235" s="224"/>
      <c r="C235" s="225"/>
      <c r="D235" s="217" t="s">
        <v>134</v>
      </c>
      <c r="E235" s="226" t="s">
        <v>19</v>
      </c>
      <c r="F235" s="227" t="s">
        <v>252</v>
      </c>
      <c r="G235" s="225"/>
      <c r="H235" s="226" t="s">
        <v>19</v>
      </c>
      <c r="I235" s="228"/>
      <c r="J235" s="225"/>
      <c r="K235" s="225"/>
      <c r="L235" s="229"/>
      <c r="M235" s="230"/>
      <c r="N235" s="231"/>
      <c r="O235" s="231"/>
      <c r="P235" s="231"/>
      <c r="Q235" s="231"/>
      <c r="R235" s="231"/>
      <c r="S235" s="231"/>
      <c r="T235" s="23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3" t="s">
        <v>134</v>
      </c>
      <c r="AU235" s="233" t="s">
        <v>83</v>
      </c>
      <c r="AV235" s="13" t="s">
        <v>80</v>
      </c>
      <c r="AW235" s="13" t="s">
        <v>33</v>
      </c>
      <c r="AX235" s="13" t="s">
        <v>72</v>
      </c>
      <c r="AY235" s="233" t="s">
        <v>121</v>
      </c>
    </row>
    <row r="236" s="14" customFormat="1">
      <c r="A236" s="14"/>
      <c r="B236" s="234"/>
      <c r="C236" s="235"/>
      <c r="D236" s="217" t="s">
        <v>134</v>
      </c>
      <c r="E236" s="236" t="s">
        <v>19</v>
      </c>
      <c r="F236" s="237" t="s">
        <v>324</v>
      </c>
      <c r="G236" s="235"/>
      <c r="H236" s="238">
        <v>70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4" t="s">
        <v>134</v>
      </c>
      <c r="AU236" s="244" t="s">
        <v>83</v>
      </c>
      <c r="AV236" s="14" t="s">
        <v>83</v>
      </c>
      <c r="AW236" s="14" t="s">
        <v>33</v>
      </c>
      <c r="AX236" s="14" t="s">
        <v>72</v>
      </c>
      <c r="AY236" s="244" t="s">
        <v>121</v>
      </c>
    </row>
    <row r="237" s="2" customFormat="1" ht="16.5" customHeight="1">
      <c r="A237" s="38"/>
      <c r="B237" s="39"/>
      <c r="C237" s="204" t="s">
        <v>325</v>
      </c>
      <c r="D237" s="204" t="s">
        <v>123</v>
      </c>
      <c r="E237" s="205" t="s">
        <v>326</v>
      </c>
      <c r="F237" s="206" t="s">
        <v>327</v>
      </c>
      <c r="G237" s="207" t="s">
        <v>248</v>
      </c>
      <c r="H237" s="208">
        <v>70</v>
      </c>
      <c r="I237" s="209"/>
      <c r="J237" s="210">
        <f>ROUND(I237*H237,2)</f>
        <v>0</v>
      </c>
      <c r="K237" s="206" t="s">
        <v>127</v>
      </c>
      <c r="L237" s="44"/>
      <c r="M237" s="211" t="s">
        <v>19</v>
      </c>
      <c r="N237" s="212" t="s">
        <v>43</v>
      </c>
      <c r="O237" s="84"/>
      <c r="P237" s="213">
        <f>O237*H237</f>
        <v>0</v>
      </c>
      <c r="Q237" s="213">
        <v>1.8E-05</v>
      </c>
      <c r="R237" s="213">
        <f>Q237*H237</f>
        <v>0.0012600000000000001</v>
      </c>
      <c r="S237" s="213">
        <v>0</v>
      </c>
      <c r="T237" s="21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5" t="s">
        <v>128</v>
      </c>
      <c r="AT237" s="215" t="s">
        <v>123</v>
      </c>
      <c r="AU237" s="215" t="s">
        <v>83</v>
      </c>
      <c r="AY237" s="17" t="s">
        <v>121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7" t="s">
        <v>80</v>
      </c>
      <c r="BK237" s="216">
        <f>ROUND(I237*H237,2)</f>
        <v>0</v>
      </c>
      <c r="BL237" s="17" t="s">
        <v>128</v>
      </c>
      <c r="BM237" s="215" t="s">
        <v>328</v>
      </c>
    </row>
    <row r="238" s="2" customFormat="1">
      <c r="A238" s="38"/>
      <c r="B238" s="39"/>
      <c r="C238" s="40"/>
      <c r="D238" s="217" t="s">
        <v>130</v>
      </c>
      <c r="E238" s="40"/>
      <c r="F238" s="218" t="s">
        <v>329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130</v>
      </c>
      <c r="AU238" s="17" t="s">
        <v>83</v>
      </c>
    </row>
    <row r="239" s="2" customFormat="1">
      <c r="A239" s="38"/>
      <c r="B239" s="39"/>
      <c r="C239" s="40"/>
      <c r="D239" s="222" t="s">
        <v>132</v>
      </c>
      <c r="E239" s="40"/>
      <c r="F239" s="223" t="s">
        <v>330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132</v>
      </c>
      <c r="AU239" s="17" t="s">
        <v>83</v>
      </c>
    </row>
    <row r="240" s="13" customFormat="1">
      <c r="A240" s="13"/>
      <c r="B240" s="224"/>
      <c r="C240" s="225"/>
      <c r="D240" s="217" t="s">
        <v>134</v>
      </c>
      <c r="E240" s="226" t="s">
        <v>19</v>
      </c>
      <c r="F240" s="227" t="s">
        <v>252</v>
      </c>
      <c r="G240" s="225"/>
      <c r="H240" s="226" t="s">
        <v>19</v>
      </c>
      <c r="I240" s="228"/>
      <c r="J240" s="225"/>
      <c r="K240" s="225"/>
      <c r="L240" s="229"/>
      <c r="M240" s="230"/>
      <c r="N240" s="231"/>
      <c r="O240" s="231"/>
      <c r="P240" s="231"/>
      <c r="Q240" s="231"/>
      <c r="R240" s="231"/>
      <c r="S240" s="231"/>
      <c r="T240" s="23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3" t="s">
        <v>134</v>
      </c>
      <c r="AU240" s="233" t="s">
        <v>83</v>
      </c>
      <c r="AV240" s="13" t="s">
        <v>80</v>
      </c>
      <c r="AW240" s="13" t="s">
        <v>33</v>
      </c>
      <c r="AX240" s="13" t="s">
        <v>72</v>
      </c>
      <c r="AY240" s="233" t="s">
        <v>121</v>
      </c>
    </row>
    <row r="241" s="14" customFormat="1">
      <c r="A241" s="14"/>
      <c r="B241" s="234"/>
      <c r="C241" s="235"/>
      <c r="D241" s="217" t="s">
        <v>134</v>
      </c>
      <c r="E241" s="236" t="s">
        <v>19</v>
      </c>
      <c r="F241" s="237" t="s">
        <v>324</v>
      </c>
      <c r="G241" s="235"/>
      <c r="H241" s="238">
        <v>70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4" t="s">
        <v>134</v>
      </c>
      <c r="AU241" s="244" t="s">
        <v>83</v>
      </c>
      <c r="AV241" s="14" t="s">
        <v>83</v>
      </c>
      <c r="AW241" s="14" t="s">
        <v>33</v>
      </c>
      <c r="AX241" s="14" t="s">
        <v>72</v>
      </c>
      <c r="AY241" s="244" t="s">
        <v>121</v>
      </c>
    </row>
    <row r="242" s="2" customFormat="1" ht="16.5" customHeight="1">
      <c r="A242" s="38"/>
      <c r="B242" s="39"/>
      <c r="C242" s="246" t="s">
        <v>331</v>
      </c>
      <c r="D242" s="246" t="s">
        <v>191</v>
      </c>
      <c r="E242" s="247" t="s">
        <v>332</v>
      </c>
      <c r="F242" s="248" t="s">
        <v>333</v>
      </c>
      <c r="G242" s="249" t="s">
        <v>307</v>
      </c>
      <c r="H242" s="250">
        <v>70</v>
      </c>
      <c r="I242" s="251"/>
      <c r="J242" s="252">
        <f>ROUND(I242*H242,2)</f>
        <v>0</v>
      </c>
      <c r="K242" s="248" t="s">
        <v>19</v>
      </c>
      <c r="L242" s="253"/>
      <c r="M242" s="254" t="s">
        <v>19</v>
      </c>
      <c r="N242" s="255" t="s">
        <v>43</v>
      </c>
      <c r="O242" s="84"/>
      <c r="P242" s="213">
        <f>O242*H242</f>
        <v>0</v>
      </c>
      <c r="Q242" s="213">
        <v>2.0000000000000002E-05</v>
      </c>
      <c r="R242" s="213">
        <f>Q242*H242</f>
        <v>0.0014000000000000002</v>
      </c>
      <c r="S242" s="213">
        <v>0</v>
      </c>
      <c r="T242" s="21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5" t="s">
        <v>183</v>
      </c>
      <c r="AT242" s="215" t="s">
        <v>191</v>
      </c>
      <c r="AU242" s="215" t="s">
        <v>83</v>
      </c>
      <c r="AY242" s="17" t="s">
        <v>121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7" t="s">
        <v>80</v>
      </c>
      <c r="BK242" s="216">
        <f>ROUND(I242*H242,2)</f>
        <v>0</v>
      </c>
      <c r="BL242" s="17" t="s">
        <v>128</v>
      </c>
      <c r="BM242" s="215" t="s">
        <v>334</v>
      </c>
    </row>
    <row r="243" s="2" customFormat="1">
      <c r="A243" s="38"/>
      <c r="B243" s="39"/>
      <c r="C243" s="40"/>
      <c r="D243" s="217" t="s">
        <v>130</v>
      </c>
      <c r="E243" s="40"/>
      <c r="F243" s="218" t="s">
        <v>333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130</v>
      </c>
      <c r="AU243" s="17" t="s">
        <v>83</v>
      </c>
    </row>
    <row r="244" s="2" customFormat="1" ht="16.5" customHeight="1">
      <c r="A244" s="38"/>
      <c r="B244" s="39"/>
      <c r="C244" s="204" t="s">
        <v>335</v>
      </c>
      <c r="D244" s="204" t="s">
        <v>123</v>
      </c>
      <c r="E244" s="205" t="s">
        <v>336</v>
      </c>
      <c r="F244" s="206" t="s">
        <v>337</v>
      </c>
      <c r="G244" s="207" t="s">
        <v>147</v>
      </c>
      <c r="H244" s="208">
        <v>84</v>
      </c>
      <c r="I244" s="209"/>
      <c r="J244" s="210">
        <f>ROUND(I244*H244,2)</f>
        <v>0</v>
      </c>
      <c r="K244" s="206" t="s">
        <v>127</v>
      </c>
      <c r="L244" s="44"/>
      <c r="M244" s="211" t="s">
        <v>19</v>
      </c>
      <c r="N244" s="212" t="s">
        <v>43</v>
      </c>
      <c r="O244" s="84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5" t="s">
        <v>128</v>
      </c>
      <c r="AT244" s="215" t="s">
        <v>123</v>
      </c>
      <c r="AU244" s="215" t="s">
        <v>83</v>
      </c>
      <c r="AY244" s="17" t="s">
        <v>121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80</v>
      </c>
      <c r="BK244" s="216">
        <f>ROUND(I244*H244,2)</f>
        <v>0</v>
      </c>
      <c r="BL244" s="17" t="s">
        <v>128</v>
      </c>
      <c r="BM244" s="215" t="s">
        <v>338</v>
      </c>
    </row>
    <row r="245" s="2" customFormat="1">
      <c r="A245" s="38"/>
      <c r="B245" s="39"/>
      <c r="C245" s="40"/>
      <c r="D245" s="217" t="s">
        <v>130</v>
      </c>
      <c r="E245" s="40"/>
      <c r="F245" s="218" t="s">
        <v>339</v>
      </c>
      <c r="G245" s="40"/>
      <c r="H245" s="40"/>
      <c r="I245" s="219"/>
      <c r="J245" s="40"/>
      <c r="K245" s="40"/>
      <c r="L245" s="44"/>
      <c r="M245" s="220"/>
      <c r="N245" s="22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130</v>
      </c>
      <c r="AU245" s="17" t="s">
        <v>83</v>
      </c>
    </row>
    <row r="246" s="2" customFormat="1">
      <c r="A246" s="38"/>
      <c r="B246" s="39"/>
      <c r="C246" s="40"/>
      <c r="D246" s="222" t="s">
        <v>132</v>
      </c>
      <c r="E246" s="40"/>
      <c r="F246" s="223" t="s">
        <v>340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132</v>
      </c>
      <c r="AU246" s="17" t="s">
        <v>83</v>
      </c>
    </row>
    <row r="247" s="13" customFormat="1">
      <c r="A247" s="13"/>
      <c r="B247" s="224"/>
      <c r="C247" s="225"/>
      <c r="D247" s="217" t="s">
        <v>134</v>
      </c>
      <c r="E247" s="226" t="s">
        <v>19</v>
      </c>
      <c r="F247" s="227" t="s">
        <v>252</v>
      </c>
      <c r="G247" s="225"/>
      <c r="H247" s="226" t="s">
        <v>19</v>
      </c>
      <c r="I247" s="228"/>
      <c r="J247" s="225"/>
      <c r="K247" s="225"/>
      <c r="L247" s="229"/>
      <c r="M247" s="230"/>
      <c r="N247" s="231"/>
      <c r="O247" s="231"/>
      <c r="P247" s="231"/>
      <c r="Q247" s="231"/>
      <c r="R247" s="231"/>
      <c r="S247" s="231"/>
      <c r="T247" s="23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3" t="s">
        <v>134</v>
      </c>
      <c r="AU247" s="233" t="s">
        <v>83</v>
      </c>
      <c r="AV247" s="13" t="s">
        <v>80</v>
      </c>
      <c r="AW247" s="13" t="s">
        <v>33</v>
      </c>
      <c r="AX247" s="13" t="s">
        <v>72</v>
      </c>
      <c r="AY247" s="233" t="s">
        <v>121</v>
      </c>
    </row>
    <row r="248" s="14" customFormat="1">
      <c r="A248" s="14"/>
      <c r="B248" s="234"/>
      <c r="C248" s="235"/>
      <c r="D248" s="217" t="s">
        <v>134</v>
      </c>
      <c r="E248" s="236" t="s">
        <v>19</v>
      </c>
      <c r="F248" s="237" t="s">
        <v>341</v>
      </c>
      <c r="G248" s="235"/>
      <c r="H248" s="238">
        <v>84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4" t="s">
        <v>134</v>
      </c>
      <c r="AU248" s="244" t="s">
        <v>83</v>
      </c>
      <c r="AV248" s="14" t="s">
        <v>83</v>
      </c>
      <c r="AW248" s="14" t="s">
        <v>33</v>
      </c>
      <c r="AX248" s="14" t="s">
        <v>72</v>
      </c>
      <c r="AY248" s="244" t="s">
        <v>121</v>
      </c>
    </row>
    <row r="249" s="2" customFormat="1" ht="16.5" customHeight="1">
      <c r="A249" s="38"/>
      <c r="B249" s="39"/>
      <c r="C249" s="246" t="s">
        <v>342</v>
      </c>
      <c r="D249" s="246" t="s">
        <v>191</v>
      </c>
      <c r="E249" s="247" t="s">
        <v>343</v>
      </c>
      <c r="F249" s="248" t="s">
        <v>344</v>
      </c>
      <c r="G249" s="249" t="s">
        <v>147</v>
      </c>
      <c r="H249" s="250">
        <v>84</v>
      </c>
      <c r="I249" s="251"/>
      <c r="J249" s="252">
        <f>ROUND(I249*H249,2)</f>
        <v>0</v>
      </c>
      <c r="K249" s="248" t="s">
        <v>345</v>
      </c>
      <c r="L249" s="253"/>
      <c r="M249" s="254" t="s">
        <v>19</v>
      </c>
      <c r="N249" s="255" t="s">
        <v>43</v>
      </c>
      <c r="O249" s="84"/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5" t="s">
        <v>183</v>
      </c>
      <c r="AT249" s="215" t="s">
        <v>191</v>
      </c>
      <c r="AU249" s="215" t="s">
        <v>83</v>
      </c>
      <c r="AY249" s="17" t="s">
        <v>121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7" t="s">
        <v>80</v>
      </c>
      <c r="BK249" s="216">
        <f>ROUND(I249*H249,2)</f>
        <v>0</v>
      </c>
      <c r="BL249" s="17" t="s">
        <v>128</v>
      </c>
      <c r="BM249" s="215" t="s">
        <v>346</v>
      </c>
    </row>
    <row r="250" s="2" customFormat="1">
      <c r="A250" s="38"/>
      <c r="B250" s="39"/>
      <c r="C250" s="40"/>
      <c r="D250" s="217" t="s">
        <v>130</v>
      </c>
      <c r="E250" s="40"/>
      <c r="F250" s="218" t="s">
        <v>344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130</v>
      </c>
      <c r="AU250" s="17" t="s">
        <v>83</v>
      </c>
    </row>
    <row r="251" s="12" customFormat="1" ht="22.8" customHeight="1">
      <c r="A251" s="12"/>
      <c r="B251" s="188"/>
      <c r="C251" s="189"/>
      <c r="D251" s="190" t="s">
        <v>71</v>
      </c>
      <c r="E251" s="202" t="s">
        <v>128</v>
      </c>
      <c r="F251" s="202" t="s">
        <v>347</v>
      </c>
      <c r="G251" s="189"/>
      <c r="H251" s="189"/>
      <c r="I251" s="192"/>
      <c r="J251" s="203">
        <f>BK251</f>
        <v>0</v>
      </c>
      <c r="K251" s="189"/>
      <c r="L251" s="194"/>
      <c r="M251" s="195"/>
      <c r="N251" s="196"/>
      <c r="O251" s="196"/>
      <c r="P251" s="197">
        <f>SUM(P252:P264)</f>
        <v>0</v>
      </c>
      <c r="Q251" s="196"/>
      <c r="R251" s="197">
        <f>SUM(R252:R264)</f>
        <v>25.613601536000001</v>
      </c>
      <c r="S251" s="196"/>
      <c r="T251" s="198">
        <f>SUM(T252:T264)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99" t="s">
        <v>80</v>
      </c>
      <c r="AT251" s="200" t="s">
        <v>71</v>
      </c>
      <c r="AU251" s="200" t="s">
        <v>80</v>
      </c>
      <c r="AY251" s="199" t="s">
        <v>121</v>
      </c>
      <c r="BK251" s="201">
        <f>SUM(BK252:BK264)</f>
        <v>0</v>
      </c>
    </row>
    <row r="252" s="2" customFormat="1" ht="16.5" customHeight="1">
      <c r="A252" s="38"/>
      <c r="B252" s="39"/>
      <c r="C252" s="204" t="s">
        <v>348</v>
      </c>
      <c r="D252" s="204" t="s">
        <v>123</v>
      </c>
      <c r="E252" s="205" t="s">
        <v>349</v>
      </c>
      <c r="F252" s="206" t="s">
        <v>350</v>
      </c>
      <c r="G252" s="207" t="s">
        <v>126</v>
      </c>
      <c r="H252" s="208">
        <v>39.700000000000003</v>
      </c>
      <c r="I252" s="209"/>
      <c r="J252" s="210">
        <f>ROUND(I252*H252,2)</f>
        <v>0</v>
      </c>
      <c r="K252" s="206" t="s">
        <v>127</v>
      </c>
      <c r="L252" s="44"/>
      <c r="M252" s="211" t="s">
        <v>19</v>
      </c>
      <c r="N252" s="212" t="s">
        <v>43</v>
      </c>
      <c r="O252" s="84"/>
      <c r="P252" s="213">
        <f>O252*H252</f>
        <v>0</v>
      </c>
      <c r="Q252" s="213">
        <v>0.2004</v>
      </c>
      <c r="R252" s="213">
        <f>Q252*H252</f>
        <v>7.9558800000000005</v>
      </c>
      <c r="S252" s="213">
        <v>0</v>
      </c>
      <c r="T252" s="21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5" t="s">
        <v>128</v>
      </c>
      <c r="AT252" s="215" t="s">
        <v>123</v>
      </c>
      <c r="AU252" s="215" t="s">
        <v>83</v>
      </c>
      <c r="AY252" s="17" t="s">
        <v>121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7" t="s">
        <v>80</v>
      </c>
      <c r="BK252" s="216">
        <f>ROUND(I252*H252,2)</f>
        <v>0</v>
      </c>
      <c r="BL252" s="17" t="s">
        <v>128</v>
      </c>
      <c r="BM252" s="215" t="s">
        <v>351</v>
      </c>
    </row>
    <row r="253" s="2" customFormat="1">
      <c r="A253" s="38"/>
      <c r="B253" s="39"/>
      <c r="C253" s="40"/>
      <c r="D253" s="217" t="s">
        <v>130</v>
      </c>
      <c r="E253" s="40"/>
      <c r="F253" s="218" t="s">
        <v>352</v>
      </c>
      <c r="G253" s="40"/>
      <c r="H253" s="40"/>
      <c r="I253" s="219"/>
      <c r="J253" s="40"/>
      <c r="K253" s="40"/>
      <c r="L253" s="44"/>
      <c r="M253" s="220"/>
      <c r="N253" s="221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130</v>
      </c>
      <c r="AU253" s="17" t="s">
        <v>83</v>
      </c>
    </row>
    <row r="254" s="2" customFormat="1">
      <c r="A254" s="38"/>
      <c r="B254" s="39"/>
      <c r="C254" s="40"/>
      <c r="D254" s="222" t="s">
        <v>132</v>
      </c>
      <c r="E254" s="40"/>
      <c r="F254" s="223" t="s">
        <v>353</v>
      </c>
      <c r="G254" s="40"/>
      <c r="H254" s="40"/>
      <c r="I254" s="219"/>
      <c r="J254" s="40"/>
      <c r="K254" s="40"/>
      <c r="L254" s="44"/>
      <c r="M254" s="220"/>
      <c r="N254" s="22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132</v>
      </c>
      <c r="AU254" s="17" t="s">
        <v>83</v>
      </c>
    </row>
    <row r="255" s="13" customFormat="1">
      <c r="A255" s="13"/>
      <c r="B255" s="224"/>
      <c r="C255" s="225"/>
      <c r="D255" s="217" t="s">
        <v>134</v>
      </c>
      <c r="E255" s="226" t="s">
        <v>19</v>
      </c>
      <c r="F255" s="227" t="s">
        <v>354</v>
      </c>
      <c r="G255" s="225"/>
      <c r="H255" s="226" t="s">
        <v>19</v>
      </c>
      <c r="I255" s="228"/>
      <c r="J255" s="225"/>
      <c r="K255" s="225"/>
      <c r="L255" s="229"/>
      <c r="M255" s="230"/>
      <c r="N255" s="231"/>
      <c r="O255" s="231"/>
      <c r="P255" s="231"/>
      <c r="Q255" s="231"/>
      <c r="R255" s="231"/>
      <c r="S255" s="231"/>
      <c r="T255" s="23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3" t="s">
        <v>134</v>
      </c>
      <c r="AU255" s="233" t="s">
        <v>83</v>
      </c>
      <c r="AV255" s="13" t="s">
        <v>80</v>
      </c>
      <c r="AW255" s="13" t="s">
        <v>33</v>
      </c>
      <c r="AX255" s="13" t="s">
        <v>72</v>
      </c>
      <c r="AY255" s="233" t="s">
        <v>121</v>
      </c>
    </row>
    <row r="256" s="13" customFormat="1">
      <c r="A256" s="13"/>
      <c r="B256" s="224"/>
      <c r="C256" s="225"/>
      <c r="D256" s="217" t="s">
        <v>134</v>
      </c>
      <c r="E256" s="226" t="s">
        <v>19</v>
      </c>
      <c r="F256" s="227" t="s">
        <v>355</v>
      </c>
      <c r="G256" s="225"/>
      <c r="H256" s="226" t="s">
        <v>19</v>
      </c>
      <c r="I256" s="228"/>
      <c r="J256" s="225"/>
      <c r="K256" s="225"/>
      <c r="L256" s="229"/>
      <c r="M256" s="230"/>
      <c r="N256" s="231"/>
      <c r="O256" s="231"/>
      <c r="P256" s="231"/>
      <c r="Q256" s="231"/>
      <c r="R256" s="231"/>
      <c r="S256" s="231"/>
      <c r="T256" s="23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3" t="s">
        <v>134</v>
      </c>
      <c r="AU256" s="233" t="s">
        <v>83</v>
      </c>
      <c r="AV256" s="13" t="s">
        <v>80</v>
      </c>
      <c r="AW256" s="13" t="s">
        <v>33</v>
      </c>
      <c r="AX256" s="13" t="s">
        <v>72</v>
      </c>
      <c r="AY256" s="233" t="s">
        <v>121</v>
      </c>
    </row>
    <row r="257" s="14" customFormat="1">
      <c r="A257" s="14"/>
      <c r="B257" s="234"/>
      <c r="C257" s="235"/>
      <c r="D257" s="217" t="s">
        <v>134</v>
      </c>
      <c r="E257" s="236" t="s">
        <v>19</v>
      </c>
      <c r="F257" s="237" t="s">
        <v>356</v>
      </c>
      <c r="G257" s="235"/>
      <c r="H257" s="238">
        <v>39.700000000000003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4" t="s">
        <v>134</v>
      </c>
      <c r="AU257" s="244" t="s">
        <v>83</v>
      </c>
      <c r="AV257" s="14" t="s">
        <v>83</v>
      </c>
      <c r="AW257" s="14" t="s">
        <v>33</v>
      </c>
      <c r="AX257" s="14" t="s">
        <v>72</v>
      </c>
      <c r="AY257" s="244" t="s">
        <v>121</v>
      </c>
    </row>
    <row r="258" s="2" customFormat="1" ht="21.75" customHeight="1">
      <c r="A258" s="38"/>
      <c r="B258" s="39"/>
      <c r="C258" s="204" t="s">
        <v>357</v>
      </c>
      <c r="D258" s="204" t="s">
        <v>123</v>
      </c>
      <c r="E258" s="205" t="s">
        <v>358</v>
      </c>
      <c r="F258" s="206" t="s">
        <v>359</v>
      </c>
      <c r="G258" s="207" t="s">
        <v>126</v>
      </c>
      <c r="H258" s="208">
        <v>39.700000000000003</v>
      </c>
      <c r="I258" s="209"/>
      <c r="J258" s="210">
        <f>ROUND(I258*H258,2)</f>
        <v>0</v>
      </c>
      <c r="K258" s="206" t="s">
        <v>127</v>
      </c>
      <c r="L258" s="44"/>
      <c r="M258" s="211" t="s">
        <v>19</v>
      </c>
      <c r="N258" s="212" t="s">
        <v>43</v>
      </c>
      <c r="O258" s="84"/>
      <c r="P258" s="213">
        <f>O258*H258</f>
        <v>0</v>
      </c>
      <c r="Q258" s="213">
        <v>0.44477887999999999</v>
      </c>
      <c r="R258" s="213">
        <f>Q258*H258</f>
        <v>17.657721536</v>
      </c>
      <c r="S258" s="213">
        <v>0</v>
      </c>
      <c r="T258" s="21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5" t="s">
        <v>128</v>
      </c>
      <c r="AT258" s="215" t="s">
        <v>123</v>
      </c>
      <c r="AU258" s="215" t="s">
        <v>83</v>
      </c>
      <c r="AY258" s="17" t="s">
        <v>121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7" t="s">
        <v>80</v>
      </c>
      <c r="BK258" s="216">
        <f>ROUND(I258*H258,2)</f>
        <v>0</v>
      </c>
      <c r="BL258" s="17" t="s">
        <v>128</v>
      </c>
      <c r="BM258" s="215" t="s">
        <v>360</v>
      </c>
    </row>
    <row r="259" s="2" customFormat="1">
      <c r="A259" s="38"/>
      <c r="B259" s="39"/>
      <c r="C259" s="40"/>
      <c r="D259" s="217" t="s">
        <v>130</v>
      </c>
      <c r="E259" s="40"/>
      <c r="F259" s="218" t="s">
        <v>361</v>
      </c>
      <c r="G259" s="40"/>
      <c r="H259" s="40"/>
      <c r="I259" s="219"/>
      <c r="J259" s="40"/>
      <c r="K259" s="40"/>
      <c r="L259" s="44"/>
      <c r="M259" s="220"/>
      <c r="N259" s="221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130</v>
      </c>
      <c r="AU259" s="17" t="s">
        <v>83</v>
      </c>
    </row>
    <row r="260" s="2" customFormat="1">
      <c r="A260" s="38"/>
      <c r="B260" s="39"/>
      <c r="C260" s="40"/>
      <c r="D260" s="222" t="s">
        <v>132</v>
      </c>
      <c r="E260" s="40"/>
      <c r="F260" s="223" t="s">
        <v>362</v>
      </c>
      <c r="G260" s="40"/>
      <c r="H260" s="40"/>
      <c r="I260" s="219"/>
      <c r="J260" s="40"/>
      <c r="K260" s="40"/>
      <c r="L260" s="44"/>
      <c r="M260" s="220"/>
      <c r="N260" s="221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132</v>
      </c>
      <c r="AU260" s="17" t="s">
        <v>83</v>
      </c>
    </row>
    <row r="261" s="2" customFormat="1">
      <c r="A261" s="38"/>
      <c r="B261" s="39"/>
      <c r="C261" s="40"/>
      <c r="D261" s="217" t="s">
        <v>142</v>
      </c>
      <c r="E261" s="40"/>
      <c r="F261" s="245" t="s">
        <v>363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142</v>
      </c>
      <c r="AU261" s="17" t="s">
        <v>83</v>
      </c>
    </row>
    <row r="262" s="13" customFormat="1">
      <c r="A262" s="13"/>
      <c r="B262" s="224"/>
      <c r="C262" s="225"/>
      <c r="D262" s="217" t="s">
        <v>134</v>
      </c>
      <c r="E262" s="226" t="s">
        <v>19</v>
      </c>
      <c r="F262" s="227" t="s">
        <v>354</v>
      </c>
      <c r="G262" s="225"/>
      <c r="H262" s="226" t="s">
        <v>19</v>
      </c>
      <c r="I262" s="228"/>
      <c r="J262" s="225"/>
      <c r="K262" s="225"/>
      <c r="L262" s="229"/>
      <c r="M262" s="230"/>
      <c r="N262" s="231"/>
      <c r="O262" s="231"/>
      <c r="P262" s="231"/>
      <c r="Q262" s="231"/>
      <c r="R262" s="231"/>
      <c r="S262" s="231"/>
      <c r="T262" s="23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3" t="s">
        <v>134</v>
      </c>
      <c r="AU262" s="233" t="s">
        <v>83</v>
      </c>
      <c r="AV262" s="13" t="s">
        <v>80</v>
      </c>
      <c r="AW262" s="13" t="s">
        <v>33</v>
      </c>
      <c r="AX262" s="13" t="s">
        <v>72</v>
      </c>
      <c r="AY262" s="233" t="s">
        <v>121</v>
      </c>
    </row>
    <row r="263" s="13" customFormat="1">
      <c r="A263" s="13"/>
      <c r="B263" s="224"/>
      <c r="C263" s="225"/>
      <c r="D263" s="217" t="s">
        <v>134</v>
      </c>
      <c r="E263" s="226" t="s">
        <v>19</v>
      </c>
      <c r="F263" s="227" t="s">
        <v>355</v>
      </c>
      <c r="G263" s="225"/>
      <c r="H263" s="226" t="s">
        <v>19</v>
      </c>
      <c r="I263" s="228"/>
      <c r="J263" s="225"/>
      <c r="K263" s="225"/>
      <c r="L263" s="229"/>
      <c r="M263" s="230"/>
      <c r="N263" s="231"/>
      <c r="O263" s="231"/>
      <c r="P263" s="231"/>
      <c r="Q263" s="231"/>
      <c r="R263" s="231"/>
      <c r="S263" s="231"/>
      <c r="T263" s="23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3" t="s">
        <v>134</v>
      </c>
      <c r="AU263" s="233" t="s">
        <v>83</v>
      </c>
      <c r="AV263" s="13" t="s">
        <v>80</v>
      </c>
      <c r="AW263" s="13" t="s">
        <v>33</v>
      </c>
      <c r="AX263" s="13" t="s">
        <v>72</v>
      </c>
      <c r="AY263" s="233" t="s">
        <v>121</v>
      </c>
    </row>
    <row r="264" s="14" customFormat="1">
      <c r="A264" s="14"/>
      <c r="B264" s="234"/>
      <c r="C264" s="235"/>
      <c r="D264" s="217" t="s">
        <v>134</v>
      </c>
      <c r="E264" s="236" t="s">
        <v>19</v>
      </c>
      <c r="F264" s="237" t="s">
        <v>364</v>
      </c>
      <c r="G264" s="235"/>
      <c r="H264" s="238">
        <v>39.700000000000003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4" t="s">
        <v>134</v>
      </c>
      <c r="AU264" s="244" t="s">
        <v>83</v>
      </c>
      <c r="AV264" s="14" t="s">
        <v>83</v>
      </c>
      <c r="AW264" s="14" t="s">
        <v>33</v>
      </c>
      <c r="AX264" s="14" t="s">
        <v>72</v>
      </c>
      <c r="AY264" s="244" t="s">
        <v>121</v>
      </c>
    </row>
    <row r="265" s="12" customFormat="1" ht="22.8" customHeight="1">
      <c r="A265" s="12"/>
      <c r="B265" s="188"/>
      <c r="C265" s="189"/>
      <c r="D265" s="190" t="s">
        <v>71</v>
      </c>
      <c r="E265" s="202" t="s">
        <v>163</v>
      </c>
      <c r="F265" s="202" t="s">
        <v>365</v>
      </c>
      <c r="G265" s="189"/>
      <c r="H265" s="189"/>
      <c r="I265" s="192"/>
      <c r="J265" s="203">
        <f>BK265</f>
        <v>0</v>
      </c>
      <c r="K265" s="189"/>
      <c r="L265" s="194"/>
      <c r="M265" s="195"/>
      <c r="N265" s="196"/>
      <c r="O265" s="196"/>
      <c r="P265" s="197">
        <f>SUM(P266:P314)</f>
        <v>0</v>
      </c>
      <c r="Q265" s="196"/>
      <c r="R265" s="197">
        <f>SUM(R266:R314)</f>
        <v>329.84300000000002</v>
      </c>
      <c r="S265" s="196"/>
      <c r="T265" s="198">
        <f>SUM(T266:T314)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99" t="s">
        <v>80</v>
      </c>
      <c r="AT265" s="200" t="s">
        <v>71</v>
      </c>
      <c r="AU265" s="200" t="s">
        <v>80</v>
      </c>
      <c r="AY265" s="199" t="s">
        <v>121</v>
      </c>
      <c r="BK265" s="201">
        <f>SUM(BK266:BK314)</f>
        <v>0</v>
      </c>
    </row>
    <row r="266" s="2" customFormat="1" ht="16.5" customHeight="1">
      <c r="A266" s="38"/>
      <c r="B266" s="39"/>
      <c r="C266" s="204" t="s">
        <v>366</v>
      </c>
      <c r="D266" s="204" t="s">
        <v>123</v>
      </c>
      <c r="E266" s="205" t="s">
        <v>367</v>
      </c>
      <c r="F266" s="206" t="s">
        <v>368</v>
      </c>
      <c r="G266" s="207" t="s">
        <v>126</v>
      </c>
      <c r="H266" s="208">
        <v>7666.3400000000001</v>
      </c>
      <c r="I266" s="209"/>
      <c r="J266" s="210">
        <f>ROUND(I266*H266,2)</f>
        <v>0</v>
      </c>
      <c r="K266" s="206" t="s">
        <v>127</v>
      </c>
      <c r="L266" s="44"/>
      <c r="M266" s="211" t="s">
        <v>19</v>
      </c>
      <c r="N266" s="212" t="s">
        <v>43</v>
      </c>
      <c r="O266" s="84"/>
      <c r="P266" s="213">
        <f>O266*H266</f>
        <v>0</v>
      </c>
      <c r="Q266" s="213">
        <v>0</v>
      </c>
      <c r="R266" s="213">
        <f>Q266*H266</f>
        <v>0</v>
      </c>
      <c r="S266" s="213">
        <v>0</v>
      </c>
      <c r="T266" s="21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5" t="s">
        <v>128</v>
      </c>
      <c r="AT266" s="215" t="s">
        <v>123</v>
      </c>
      <c r="AU266" s="215" t="s">
        <v>83</v>
      </c>
      <c r="AY266" s="17" t="s">
        <v>121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7" t="s">
        <v>80</v>
      </c>
      <c r="BK266" s="216">
        <f>ROUND(I266*H266,2)</f>
        <v>0</v>
      </c>
      <c r="BL266" s="17" t="s">
        <v>128</v>
      </c>
      <c r="BM266" s="215" t="s">
        <v>369</v>
      </c>
    </row>
    <row r="267" s="2" customFormat="1">
      <c r="A267" s="38"/>
      <c r="B267" s="39"/>
      <c r="C267" s="40"/>
      <c r="D267" s="217" t="s">
        <v>130</v>
      </c>
      <c r="E267" s="40"/>
      <c r="F267" s="218" t="s">
        <v>370</v>
      </c>
      <c r="G267" s="40"/>
      <c r="H267" s="40"/>
      <c r="I267" s="219"/>
      <c r="J267" s="40"/>
      <c r="K267" s="40"/>
      <c r="L267" s="44"/>
      <c r="M267" s="220"/>
      <c r="N267" s="221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130</v>
      </c>
      <c r="AU267" s="17" t="s">
        <v>83</v>
      </c>
    </row>
    <row r="268" s="2" customFormat="1">
      <c r="A268" s="38"/>
      <c r="B268" s="39"/>
      <c r="C268" s="40"/>
      <c r="D268" s="222" t="s">
        <v>132</v>
      </c>
      <c r="E268" s="40"/>
      <c r="F268" s="223" t="s">
        <v>371</v>
      </c>
      <c r="G268" s="40"/>
      <c r="H268" s="40"/>
      <c r="I268" s="219"/>
      <c r="J268" s="40"/>
      <c r="K268" s="40"/>
      <c r="L268" s="44"/>
      <c r="M268" s="220"/>
      <c r="N268" s="22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132</v>
      </c>
      <c r="AU268" s="17" t="s">
        <v>83</v>
      </c>
    </row>
    <row r="269" s="2" customFormat="1">
      <c r="A269" s="38"/>
      <c r="B269" s="39"/>
      <c r="C269" s="40"/>
      <c r="D269" s="217" t="s">
        <v>142</v>
      </c>
      <c r="E269" s="40"/>
      <c r="F269" s="245" t="s">
        <v>151</v>
      </c>
      <c r="G269" s="40"/>
      <c r="H269" s="40"/>
      <c r="I269" s="219"/>
      <c r="J269" s="40"/>
      <c r="K269" s="40"/>
      <c r="L269" s="44"/>
      <c r="M269" s="220"/>
      <c r="N269" s="221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142</v>
      </c>
      <c r="AU269" s="17" t="s">
        <v>83</v>
      </c>
    </row>
    <row r="270" s="13" customFormat="1">
      <c r="A270" s="13"/>
      <c r="B270" s="224"/>
      <c r="C270" s="225"/>
      <c r="D270" s="217" t="s">
        <v>134</v>
      </c>
      <c r="E270" s="226" t="s">
        <v>19</v>
      </c>
      <c r="F270" s="227" t="s">
        <v>203</v>
      </c>
      <c r="G270" s="225"/>
      <c r="H270" s="226" t="s">
        <v>19</v>
      </c>
      <c r="I270" s="228"/>
      <c r="J270" s="225"/>
      <c r="K270" s="225"/>
      <c r="L270" s="229"/>
      <c r="M270" s="230"/>
      <c r="N270" s="231"/>
      <c r="O270" s="231"/>
      <c r="P270" s="231"/>
      <c r="Q270" s="231"/>
      <c r="R270" s="231"/>
      <c r="S270" s="231"/>
      <c r="T270" s="23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3" t="s">
        <v>134</v>
      </c>
      <c r="AU270" s="233" t="s">
        <v>83</v>
      </c>
      <c r="AV270" s="13" t="s">
        <v>80</v>
      </c>
      <c r="AW270" s="13" t="s">
        <v>33</v>
      </c>
      <c r="AX270" s="13" t="s">
        <v>72</v>
      </c>
      <c r="AY270" s="233" t="s">
        <v>121</v>
      </c>
    </row>
    <row r="271" s="13" customFormat="1">
      <c r="A271" s="13"/>
      <c r="B271" s="224"/>
      <c r="C271" s="225"/>
      <c r="D271" s="217" t="s">
        <v>134</v>
      </c>
      <c r="E271" s="226" t="s">
        <v>19</v>
      </c>
      <c r="F271" s="227" t="s">
        <v>153</v>
      </c>
      <c r="G271" s="225"/>
      <c r="H271" s="226" t="s">
        <v>19</v>
      </c>
      <c r="I271" s="228"/>
      <c r="J271" s="225"/>
      <c r="K271" s="225"/>
      <c r="L271" s="229"/>
      <c r="M271" s="230"/>
      <c r="N271" s="231"/>
      <c r="O271" s="231"/>
      <c r="P271" s="231"/>
      <c r="Q271" s="231"/>
      <c r="R271" s="231"/>
      <c r="S271" s="231"/>
      <c r="T271" s="23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3" t="s">
        <v>134</v>
      </c>
      <c r="AU271" s="233" t="s">
        <v>83</v>
      </c>
      <c r="AV271" s="13" t="s">
        <v>80</v>
      </c>
      <c r="AW271" s="13" t="s">
        <v>33</v>
      </c>
      <c r="AX271" s="13" t="s">
        <v>72</v>
      </c>
      <c r="AY271" s="233" t="s">
        <v>121</v>
      </c>
    </row>
    <row r="272" s="14" customFormat="1">
      <c r="A272" s="14"/>
      <c r="B272" s="234"/>
      <c r="C272" s="235"/>
      <c r="D272" s="217" t="s">
        <v>134</v>
      </c>
      <c r="E272" s="236" t="s">
        <v>19</v>
      </c>
      <c r="F272" s="237" t="s">
        <v>372</v>
      </c>
      <c r="G272" s="235"/>
      <c r="H272" s="238">
        <v>7666.3400000000001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4" t="s">
        <v>134</v>
      </c>
      <c r="AU272" s="244" t="s">
        <v>83</v>
      </c>
      <c r="AV272" s="14" t="s">
        <v>83</v>
      </c>
      <c r="AW272" s="14" t="s">
        <v>33</v>
      </c>
      <c r="AX272" s="14" t="s">
        <v>72</v>
      </c>
      <c r="AY272" s="244" t="s">
        <v>121</v>
      </c>
    </row>
    <row r="273" s="2" customFormat="1" ht="16.5" customHeight="1">
      <c r="A273" s="38"/>
      <c r="B273" s="39"/>
      <c r="C273" s="204" t="s">
        <v>373</v>
      </c>
      <c r="D273" s="204" t="s">
        <v>123</v>
      </c>
      <c r="E273" s="205" t="s">
        <v>374</v>
      </c>
      <c r="F273" s="206" t="s">
        <v>375</v>
      </c>
      <c r="G273" s="207" t="s">
        <v>126</v>
      </c>
      <c r="H273" s="208">
        <v>7212</v>
      </c>
      <c r="I273" s="209"/>
      <c r="J273" s="210">
        <f>ROUND(I273*H273,2)</f>
        <v>0</v>
      </c>
      <c r="K273" s="206" t="s">
        <v>127</v>
      </c>
      <c r="L273" s="44"/>
      <c r="M273" s="211" t="s">
        <v>19</v>
      </c>
      <c r="N273" s="212" t="s">
        <v>43</v>
      </c>
      <c r="O273" s="84"/>
      <c r="P273" s="213">
        <f>O273*H273</f>
        <v>0</v>
      </c>
      <c r="Q273" s="213">
        <v>0</v>
      </c>
      <c r="R273" s="213">
        <f>Q273*H273</f>
        <v>0</v>
      </c>
      <c r="S273" s="213">
        <v>0</v>
      </c>
      <c r="T273" s="21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5" t="s">
        <v>128</v>
      </c>
      <c r="AT273" s="215" t="s">
        <v>123</v>
      </c>
      <c r="AU273" s="215" t="s">
        <v>83</v>
      </c>
      <c r="AY273" s="17" t="s">
        <v>121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7" t="s">
        <v>80</v>
      </c>
      <c r="BK273" s="216">
        <f>ROUND(I273*H273,2)</f>
        <v>0</v>
      </c>
      <c r="BL273" s="17" t="s">
        <v>128</v>
      </c>
      <c r="BM273" s="215" t="s">
        <v>376</v>
      </c>
    </row>
    <row r="274" s="2" customFormat="1">
      <c r="A274" s="38"/>
      <c r="B274" s="39"/>
      <c r="C274" s="40"/>
      <c r="D274" s="217" t="s">
        <v>130</v>
      </c>
      <c r="E274" s="40"/>
      <c r="F274" s="218" t="s">
        <v>377</v>
      </c>
      <c r="G274" s="40"/>
      <c r="H274" s="40"/>
      <c r="I274" s="219"/>
      <c r="J274" s="40"/>
      <c r="K274" s="40"/>
      <c r="L274" s="44"/>
      <c r="M274" s="220"/>
      <c r="N274" s="22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130</v>
      </c>
      <c r="AU274" s="17" t="s">
        <v>83</v>
      </c>
    </row>
    <row r="275" s="2" customFormat="1">
      <c r="A275" s="38"/>
      <c r="B275" s="39"/>
      <c r="C275" s="40"/>
      <c r="D275" s="222" t="s">
        <v>132</v>
      </c>
      <c r="E275" s="40"/>
      <c r="F275" s="223" t="s">
        <v>378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132</v>
      </c>
      <c r="AU275" s="17" t="s">
        <v>83</v>
      </c>
    </row>
    <row r="276" s="13" customFormat="1">
      <c r="A276" s="13"/>
      <c r="B276" s="224"/>
      <c r="C276" s="225"/>
      <c r="D276" s="217" t="s">
        <v>134</v>
      </c>
      <c r="E276" s="226" t="s">
        <v>19</v>
      </c>
      <c r="F276" s="227" t="s">
        <v>379</v>
      </c>
      <c r="G276" s="225"/>
      <c r="H276" s="226" t="s">
        <v>19</v>
      </c>
      <c r="I276" s="228"/>
      <c r="J276" s="225"/>
      <c r="K276" s="225"/>
      <c r="L276" s="229"/>
      <c r="M276" s="230"/>
      <c r="N276" s="231"/>
      <c r="O276" s="231"/>
      <c r="P276" s="231"/>
      <c r="Q276" s="231"/>
      <c r="R276" s="231"/>
      <c r="S276" s="231"/>
      <c r="T276" s="23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3" t="s">
        <v>134</v>
      </c>
      <c r="AU276" s="233" t="s">
        <v>83</v>
      </c>
      <c r="AV276" s="13" t="s">
        <v>80</v>
      </c>
      <c r="AW276" s="13" t="s">
        <v>33</v>
      </c>
      <c r="AX276" s="13" t="s">
        <v>72</v>
      </c>
      <c r="AY276" s="233" t="s">
        <v>121</v>
      </c>
    </row>
    <row r="277" s="13" customFormat="1">
      <c r="A277" s="13"/>
      <c r="B277" s="224"/>
      <c r="C277" s="225"/>
      <c r="D277" s="217" t="s">
        <v>134</v>
      </c>
      <c r="E277" s="226" t="s">
        <v>19</v>
      </c>
      <c r="F277" s="227" t="s">
        <v>223</v>
      </c>
      <c r="G277" s="225"/>
      <c r="H277" s="226" t="s">
        <v>19</v>
      </c>
      <c r="I277" s="228"/>
      <c r="J277" s="225"/>
      <c r="K277" s="225"/>
      <c r="L277" s="229"/>
      <c r="M277" s="230"/>
      <c r="N277" s="231"/>
      <c r="O277" s="231"/>
      <c r="P277" s="231"/>
      <c r="Q277" s="231"/>
      <c r="R277" s="231"/>
      <c r="S277" s="231"/>
      <c r="T277" s="23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3" t="s">
        <v>134</v>
      </c>
      <c r="AU277" s="233" t="s">
        <v>83</v>
      </c>
      <c r="AV277" s="13" t="s">
        <v>80</v>
      </c>
      <c r="AW277" s="13" t="s">
        <v>33</v>
      </c>
      <c r="AX277" s="13" t="s">
        <v>72</v>
      </c>
      <c r="AY277" s="233" t="s">
        <v>121</v>
      </c>
    </row>
    <row r="278" s="13" customFormat="1">
      <c r="A278" s="13"/>
      <c r="B278" s="224"/>
      <c r="C278" s="225"/>
      <c r="D278" s="217" t="s">
        <v>134</v>
      </c>
      <c r="E278" s="226" t="s">
        <v>19</v>
      </c>
      <c r="F278" s="227" t="s">
        <v>380</v>
      </c>
      <c r="G278" s="225"/>
      <c r="H278" s="226" t="s">
        <v>19</v>
      </c>
      <c r="I278" s="228"/>
      <c r="J278" s="225"/>
      <c r="K278" s="225"/>
      <c r="L278" s="229"/>
      <c r="M278" s="230"/>
      <c r="N278" s="231"/>
      <c r="O278" s="231"/>
      <c r="P278" s="231"/>
      <c r="Q278" s="231"/>
      <c r="R278" s="231"/>
      <c r="S278" s="231"/>
      <c r="T278" s="23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3" t="s">
        <v>134</v>
      </c>
      <c r="AU278" s="233" t="s">
        <v>83</v>
      </c>
      <c r="AV278" s="13" t="s">
        <v>80</v>
      </c>
      <c r="AW278" s="13" t="s">
        <v>33</v>
      </c>
      <c r="AX278" s="13" t="s">
        <v>72</v>
      </c>
      <c r="AY278" s="233" t="s">
        <v>121</v>
      </c>
    </row>
    <row r="279" s="14" customFormat="1">
      <c r="A279" s="14"/>
      <c r="B279" s="234"/>
      <c r="C279" s="235"/>
      <c r="D279" s="217" t="s">
        <v>134</v>
      </c>
      <c r="E279" s="236" t="s">
        <v>19</v>
      </c>
      <c r="F279" s="237" t="s">
        <v>381</v>
      </c>
      <c r="G279" s="235"/>
      <c r="H279" s="238">
        <v>7212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4" t="s">
        <v>134</v>
      </c>
      <c r="AU279" s="244" t="s">
        <v>83</v>
      </c>
      <c r="AV279" s="14" t="s">
        <v>83</v>
      </c>
      <c r="AW279" s="14" t="s">
        <v>33</v>
      </c>
      <c r="AX279" s="14" t="s">
        <v>72</v>
      </c>
      <c r="AY279" s="244" t="s">
        <v>121</v>
      </c>
    </row>
    <row r="280" s="2" customFormat="1" ht="16.5" customHeight="1">
      <c r="A280" s="38"/>
      <c r="B280" s="39"/>
      <c r="C280" s="204" t="s">
        <v>382</v>
      </c>
      <c r="D280" s="204" t="s">
        <v>123</v>
      </c>
      <c r="E280" s="205" t="s">
        <v>383</v>
      </c>
      <c r="F280" s="206" t="s">
        <v>384</v>
      </c>
      <c r="G280" s="207" t="s">
        <v>126</v>
      </c>
      <c r="H280" s="208">
        <v>6133.0389999999998</v>
      </c>
      <c r="I280" s="209"/>
      <c r="J280" s="210">
        <f>ROUND(I280*H280,2)</f>
        <v>0</v>
      </c>
      <c r="K280" s="206" t="s">
        <v>127</v>
      </c>
      <c r="L280" s="44"/>
      <c r="M280" s="211" t="s">
        <v>19</v>
      </c>
      <c r="N280" s="212" t="s">
        <v>43</v>
      </c>
      <c r="O280" s="84"/>
      <c r="P280" s="213">
        <f>O280*H280</f>
        <v>0</v>
      </c>
      <c r="Q280" s="213">
        <v>0</v>
      </c>
      <c r="R280" s="213">
        <f>Q280*H280</f>
        <v>0</v>
      </c>
      <c r="S280" s="213">
        <v>0</v>
      </c>
      <c r="T280" s="21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5" t="s">
        <v>128</v>
      </c>
      <c r="AT280" s="215" t="s">
        <v>123</v>
      </c>
      <c r="AU280" s="215" t="s">
        <v>83</v>
      </c>
      <c r="AY280" s="17" t="s">
        <v>121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7" t="s">
        <v>80</v>
      </c>
      <c r="BK280" s="216">
        <f>ROUND(I280*H280,2)</f>
        <v>0</v>
      </c>
      <c r="BL280" s="17" t="s">
        <v>128</v>
      </c>
      <c r="BM280" s="215" t="s">
        <v>385</v>
      </c>
    </row>
    <row r="281" s="2" customFormat="1">
      <c r="A281" s="38"/>
      <c r="B281" s="39"/>
      <c r="C281" s="40"/>
      <c r="D281" s="217" t="s">
        <v>130</v>
      </c>
      <c r="E281" s="40"/>
      <c r="F281" s="218" t="s">
        <v>386</v>
      </c>
      <c r="G281" s="40"/>
      <c r="H281" s="40"/>
      <c r="I281" s="219"/>
      <c r="J281" s="40"/>
      <c r="K281" s="40"/>
      <c r="L281" s="44"/>
      <c r="M281" s="220"/>
      <c r="N281" s="221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130</v>
      </c>
      <c r="AU281" s="17" t="s">
        <v>83</v>
      </c>
    </row>
    <row r="282" s="2" customFormat="1">
      <c r="A282" s="38"/>
      <c r="B282" s="39"/>
      <c r="C282" s="40"/>
      <c r="D282" s="222" t="s">
        <v>132</v>
      </c>
      <c r="E282" s="40"/>
      <c r="F282" s="223" t="s">
        <v>387</v>
      </c>
      <c r="G282" s="40"/>
      <c r="H282" s="40"/>
      <c r="I282" s="219"/>
      <c r="J282" s="40"/>
      <c r="K282" s="40"/>
      <c r="L282" s="44"/>
      <c r="M282" s="220"/>
      <c r="N282" s="221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132</v>
      </c>
      <c r="AU282" s="17" t="s">
        <v>83</v>
      </c>
    </row>
    <row r="283" s="13" customFormat="1">
      <c r="A283" s="13"/>
      <c r="B283" s="224"/>
      <c r="C283" s="225"/>
      <c r="D283" s="217" t="s">
        <v>134</v>
      </c>
      <c r="E283" s="226" t="s">
        <v>19</v>
      </c>
      <c r="F283" s="227" t="s">
        <v>379</v>
      </c>
      <c r="G283" s="225"/>
      <c r="H283" s="226" t="s">
        <v>19</v>
      </c>
      <c r="I283" s="228"/>
      <c r="J283" s="225"/>
      <c r="K283" s="225"/>
      <c r="L283" s="229"/>
      <c r="M283" s="230"/>
      <c r="N283" s="231"/>
      <c r="O283" s="231"/>
      <c r="P283" s="231"/>
      <c r="Q283" s="231"/>
      <c r="R283" s="231"/>
      <c r="S283" s="231"/>
      <c r="T283" s="23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3" t="s">
        <v>134</v>
      </c>
      <c r="AU283" s="233" t="s">
        <v>83</v>
      </c>
      <c r="AV283" s="13" t="s">
        <v>80</v>
      </c>
      <c r="AW283" s="13" t="s">
        <v>33</v>
      </c>
      <c r="AX283" s="13" t="s">
        <v>72</v>
      </c>
      <c r="AY283" s="233" t="s">
        <v>121</v>
      </c>
    </row>
    <row r="284" s="13" customFormat="1">
      <c r="A284" s="13"/>
      <c r="B284" s="224"/>
      <c r="C284" s="225"/>
      <c r="D284" s="217" t="s">
        <v>134</v>
      </c>
      <c r="E284" s="226" t="s">
        <v>19</v>
      </c>
      <c r="F284" s="227" t="s">
        <v>223</v>
      </c>
      <c r="G284" s="225"/>
      <c r="H284" s="226" t="s">
        <v>19</v>
      </c>
      <c r="I284" s="228"/>
      <c r="J284" s="225"/>
      <c r="K284" s="225"/>
      <c r="L284" s="229"/>
      <c r="M284" s="230"/>
      <c r="N284" s="231"/>
      <c r="O284" s="231"/>
      <c r="P284" s="231"/>
      <c r="Q284" s="231"/>
      <c r="R284" s="231"/>
      <c r="S284" s="231"/>
      <c r="T284" s="23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3" t="s">
        <v>134</v>
      </c>
      <c r="AU284" s="233" t="s">
        <v>83</v>
      </c>
      <c r="AV284" s="13" t="s">
        <v>80</v>
      </c>
      <c r="AW284" s="13" t="s">
        <v>33</v>
      </c>
      <c r="AX284" s="13" t="s">
        <v>72</v>
      </c>
      <c r="AY284" s="233" t="s">
        <v>121</v>
      </c>
    </row>
    <row r="285" s="13" customFormat="1">
      <c r="A285" s="13"/>
      <c r="B285" s="224"/>
      <c r="C285" s="225"/>
      <c r="D285" s="217" t="s">
        <v>134</v>
      </c>
      <c r="E285" s="226" t="s">
        <v>19</v>
      </c>
      <c r="F285" s="227" t="s">
        <v>388</v>
      </c>
      <c r="G285" s="225"/>
      <c r="H285" s="226" t="s">
        <v>19</v>
      </c>
      <c r="I285" s="228"/>
      <c r="J285" s="225"/>
      <c r="K285" s="225"/>
      <c r="L285" s="229"/>
      <c r="M285" s="230"/>
      <c r="N285" s="231"/>
      <c r="O285" s="231"/>
      <c r="P285" s="231"/>
      <c r="Q285" s="231"/>
      <c r="R285" s="231"/>
      <c r="S285" s="231"/>
      <c r="T285" s="23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3" t="s">
        <v>134</v>
      </c>
      <c r="AU285" s="233" t="s">
        <v>83</v>
      </c>
      <c r="AV285" s="13" t="s">
        <v>80</v>
      </c>
      <c r="AW285" s="13" t="s">
        <v>33</v>
      </c>
      <c r="AX285" s="13" t="s">
        <v>72</v>
      </c>
      <c r="AY285" s="233" t="s">
        <v>121</v>
      </c>
    </row>
    <row r="286" s="14" customFormat="1">
      <c r="A286" s="14"/>
      <c r="B286" s="234"/>
      <c r="C286" s="235"/>
      <c r="D286" s="217" t="s">
        <v>134</v>
      </c>
      <c r="E286" s="236" t="s">
        <v>19</v>
      </c>
      <c r="F286" s="237" t="s">
        <v>389</v>
      </c>
      <c r="G286" s="235"/>
      <c r="H286" s="238">
        <v>6133.0389999999998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4" t="s">
        <v>134</v>
      </c>
      <c r="AU286" s="244" t="s">
        <v>83</v>
      </c>
      <c r="AV286" s="14" t="s">
        <v>83</v>
      </c>
      <c r="AW286" s="14" t="s">
        <v>33</v>
      </c>
      <c r="AX286" s="14" t="s">
        <v>72</v>
      </c>
      <c r="AY286" s="244" t="s">
        <v>121</v>
      </c>
    </row>
    <row r="287" s="2" customFormat="1" ht="16.5" customHeight="1">
      <c r="A287" s="38"/>
      <c r="B287" s="39"/>
      <c r="C287" s="204" t="s">
        <v>390</v>
      </c>
      <c r="D287" s="204" t="s">
        <v>123</v>
      </c>
      <c r="E287" s="205" t="s">
        <v>391</v>
      </c>
      <c r="F287" s="206" t="s">
        <v>392</v>
      </c>
      <c r="G287" s="207" t="s">
        <v>126</v>
      </c>
      <c r="H287" s="208">
        <v>1434.0999999999999</v>
      </c>
      <c r="I287" s="209"/>
      <c r="J287" s="210">
        <f>ROUND(I287*H287,2)</f>
        <v>0</v>
      </c>
      <c r="K287" s="206" t="s">
        <v>127</v>
      </c>
      <c r="L287" s="44"/>
      <c r="M287" s="211" t="s">
        <v>19</v>
      </c>
      <c r="N287" s="212" t="s">
        <v>43</v>
      </c>
      <c r="O287" s="84"/>
      <c r="P287" s="213">
        <f>O287*H287</f>
        <v>0</v>
      </c>
      <c r="Q287" s="213">
        <v>0.23000000000000001</v>
      </c>
      <c r="R287" s="213">
        <f>Q287*H287</f>
        <v>329.84300000000002</v>
      </c>
      <c r="S287" s="213">
        <v>0</v>
      </c>
      <c r="T287" s="214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5" t="s">
        <v>128</v>
      </c>
      <c r="AT287" s="215" t="s">
        <v>123</v>
      </c>
      <c r="AU287" s="215" t="s">
        <v>83</v>
      </c>
      <c r="AY287" s="17" t="s">
        <v>121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7" t="s">
        <v>80</v>
      </c>
      <c r="BK287" s="216">
        <f>ROUND(I287*H287,2)</f>
        <v>0</v>
      </c>
      <c r="BL287" s="17" t="s">
        <v>128</v>
      </c>
      <c r="BM287" s="215" t="s">
        <v>393</v>
      </c>
    </row>
    <row r="288" s="2" customFormat="1">
      <c r="A288" s="38"/>
      <c r="B288" s="39"/>
      <c r="C288" s="40"/>
      <c r="D288" s="217" t="s">
        <v>130</v>
      </c>
      <c r="E288" s="40"/>
      <c r="F288" s="218" t="s">
        <v>394</v>
      </c>
      <c r="G288" s="40"/>
      <c r="H288" s="40"/>
      <c r="I288" s="219"/>
      <c r="J288" s="40"/>
      <c r="K288" s="40"/>
      <c r="L288" s="44"/>
      <c r="M288" s="220"/>
      <c r="N288" s="221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130</v>
      </c>
      <c r="AU288" s="17" t="s">
        <v>83</v>
      </c>
    </row>
    <row r="289" s="2" customFormat="1">
      <c r="A289" s="38"/>
      <c r="B289" s="39"/>
      <c r="C289" s="40"/>
      <c r="D289" s="222" t="s">
        <v>132</v>
      </c>
      <c r="E289" s="40"/>
      <c r="F289" s="223" t="s">
        <v>395</v>
      </c>
      <c r="G289" s="40"/>
      <c r="H289" s="40"/>
      <c r="I289" s="219"/>
      <c r="J289" s="40"/>
      <c r="K289" s="40"/>
      <c r="L289" s="44"/>
      <c r="M289" s="220"/>
      <c r="N289" s="221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132</v>
      </c>
      <c r="AU289" s="17" t="s">
        <v>83</v>
      </c>
    </row>
    <row r="290" s="13" customFormat="1">
      <c r="A290" s="13"/>
      <c r="B290" s="224"/>
      <c r="C290" s="225"/>
      <c r="D290" s="217" t="s">
        <v>134</v>
      </c>
      <c r="E290" s="226" t="s">
        <v>19</v>
      </c>
      <c r="F290" s="227" t="s">
        <v>379</v>
      </c>
      <c r="G290" s="225"/>
      <c r="H290" s="226" t="s">
        <v>19</v>
      </c>
      <c r="I290" s="228"/>
      <c r="J290" s="225"/>
      <c r="K290" s="225"/>
      <c r="L290" s="229"/>
      <c r="M290" s="230"/>
      <c r="N290" s="231"/>
      <c r="O290" s="231"/>
      <c r="P290" s="231"/>
      <c r="Q290" s="231"/>
      <c r="R290" s="231"/>
      <c r="S290" s="231"/>
      <c r="T290" s="23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3" t="s">
        <v>134</v>
      </c>
      <c r="AU290" s="233" t="s">
        <v>83</v>
      </c>
      <c r="AV290" s="13" t="s">
        <v>80</v>
      </c>
      <c r="AW290" s="13" t="s">
        <v>33</v>
      </c>
      <c r="AX290" s="13" t="s">
        <v>72</v>
      </c>
      <c r="AY290" s="233" t="s">
        <v>121</v>
      </c>
    </row>
    <row r="291" s="13" customFormat="1">
      <c r="A291" s="13"/>
      <c r="B291" s="224"/>
      <c r="C291" s="225"/>
      <c r="D291" s="217" t="s">
        <v>134</v>
      </c>
      <c r="E291" s="226" t="s">
        <v>19</v>
      </c>
      <c r="F291" s="227" t="s">
        <v>223</v>
      </c>
      <c r="G291" s="225"/>
      <c r="H291" s="226" t="s">
        <v>19</v>
      </c>
      <c r="I291" s="228"/>
      <c r="J291" s="225"/>
      <c r="K291" s="225"/>
      <c r="L291" s="229"/>
      <c r="M291" s="230"/>
      <c r="N291" s="231"/>
      <c r="O291" s="231"/>
      <c r="P291" s="231"/>
      <c r="Q291" s="231"/>
      <c r="R291" s="231"/>
      <c r="S291" s="231"/>
      <c r="T291" s="23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3" t="s">
        <v>134</v>
      </c>
      <c r="AU291" s="233" t="s">
        <v>83</v>
      </c>
      <c r="AV291" s="13" t="s">
        <v>80</v>
      </c>
      <c r="AW291" s="13" t="s">
        <v>33</v>
      </c>
      <c r="AX291" s="13" t="s">
        <v>72</v>
      </c>
      <c r="AY291" s="233" t="s">
        <v>121</v>
      </c>
    </row>
    <row r="292" s="13" customFormat="1">
      <c r="A292" s="13"/>
      <c r="B292" s="224"/>
      <c r="C292" s="225"/>
      <c r="D292" s="217" t="s">
        <v>134</v>
      </c>
      <c r="E292" s="226" t="s">
        <v>19</v>
      </c>
      <c r="F292" s="227" t="s">
        <v>396</v>
      </c>
      <c r="G292" s="225"/>
      <c r="H292" s="226" t="s">
        <v>19</v>
      </c>
      <c r="I292" s="228"/>
      <c r="J292" s="225"/>
      <c r="K292" s="225"/>
      <c r="L292" s="229"/>
      <c r="M292" s="230"/>
      <c r="N292" s="231"/>
      <c r="O292" s="231"/>
      <c r="P292" s="231"/>
      <c r="Q292" s="231"/>
      <c r="R292" s="231"/>
      <c r="S292" s="231"/>
      <c r="T292" s="23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3" t="s">
        <v>134</v>
      </c>
      <c r="AU292" s="233" t="s">
        <v>83</v>
      </c>
      <c r="AV292" s="13" t="s">
        <v>80</v>
      </c>
      <c r="AW292" s="13" t="s">
        <v>33</v>
      </c>
      <c r="AX292" s="13" t="s">
        <v>72</v>
      </c>
      <c r="AY292" s="233" t="s">
        <v>121</v>
      </c>
    </row>
    <row r="293" s="14" customFormat="1">
      <c r="A293" s="14"/>
      <c r="B293" s="234"/>
      <c r="C293" s="235"/>
      <c r="D293" s="217" t="s">
        <v>134</v>
      </c>
      <c r="E293" s="236" t="s">
        <v>19</v>
      </c>
      <c r="F293" s="237" t="s">
        <v>397</v>
      </c>
      <c r="G293" s="235"/>
      <c r="H293" s="238">
        <v>1434.0999999999999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4" t="s">
        <v>134</v>
      </c>
      <c r="AU293" s="244" t="s">
        <v>83</v>
      </c>
      <c r="AV293" s="14" t="s">
        <v>83</v>
      </c>
      <c r="AW293" s="14" t="s">
        <v>33</v>
      </c>
      <c r="AX293" s="14" t="s">
        <v>72</v>
      </c>
      <c r="AY293" s="244" t="s">
        <v>121</v>
      </c>
    </row>
    <row r="294" s="2" customFormat="1" ht="16.5" customHeight="1">
      <c r="A294" s="38"/>
      <c r="B294" s="39"/>
      <c r="C294" s="204" t="s">
        <v>398</v>
      </c>
      <c r="D294" s="204" t="s">
        <v>123</v>
      </c>
      <c r="E294" s="205" t="s">
        <v>399</v>
      </c>
      <c r="F294" s="206" t="s">
        <v>400</v>
      </c>
      <c r="G294" s="207" t="s">
        <v>126</v>
      </c>
      <c r="H294" s="208">
        <v>6246.6139999999996</v>
      </c>
      <c r="I294" s="209"/>
      <c r="J294" s="210">
        <f>ROUND(I294*H294,2)</f>
        <v>0</v>
      </c>
      <c r="K294" s="206" t="s">
        <v>127</v>
      </c>
      <c r="L294" s="44"/>
      <c r="M294" s="211" t="s">
        <v>19</v>
      </c>
      <c r="N294" s="212" t="s">
        <v>43</v>
      </c>
      <c r="O294" s="84"/>
      <c r="P294" s="213">
        <f>O294*H294</f>
        <v>0</v>
      </c>
      <c r="Q294" s="213">
        <v>0</v>
      </c>
      <c r="R294" s="213">
        <f>Q294*H294</f>
        <v>0</v>
      </c>
      <c r="S294" s="213">
        <v>0</v>
      </c>
      <c r="T294" s="21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5" t="s">
        <v>128</v>
      </c>
      <c r="AT294" s="215" t="s">
        <v>123</v>
      </c>
      <c r="AU294" s="215" t="s">
        <v>83</v>
      </c>
      <c r="AY294" s="17" t="s">
        <v>121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7" t="s">
        <v>80</v>
      </c>
      <c r="BK294" s="216">
        <f>ROUND(I294*H294,2)</f>
        <v>0</v>
      </c>
      <c r="BL294" s="17" t="s">
        <v>128</v>
      </c>
      <c r="BM294" s="215" t="s">
        <v>401</v>
      </c>
    </row>
    <row r="295" s="2" customFormat="1">
      <c r="A295" s="38"/>
      <c r="B295" s="39"/>
      <c r="C295" s="40"/>
      <c r="D295" s="217" t="s">
        <v>130</v>
      </c>
      <c r="E295" s="40"/>
      <c r="F295" s="218" t="s">
        <v>402</v>
      </c>
      <c r="G295" s="40"/>
      <c r="H295" s="40"/>
      <c r="I295" s="219"/>
      <c r="J295" s="40"/>
      <c r="K295" s="40"/>
      <c r="L295" s="44"/>
      <c r="M295" s="220"/>
      <c r="N295" s="221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130</v>
      </c>
      <c r="AU295" s="17" t="s">
        <v>83</v>
      </c>
    </row>
    <row r="296" s="2" customFormat="1">
      <c r="A296" s="38"/>
      <c r="B296" s="39"/>
      <c r="C296" s="40"/>
      <c r="D296" s="222" t="s">
        <v>132</v>
      </c>
      <c r="E296" s="40"/>
      <c r="F296" s="223" t="s">
        <v>403</v>
      </c>
      <c r="G296" s="40"/>
      <c r="H296" s="40"/>
      <c r="I296" s="219"/>
      <c r="J296" s="40"/>
      <c r="K296" s="40"/>
      <c r="L296" s="44"/>
      <c r="M296" s="220"/>
      <c r="N296" s="221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132</v>
      </c>
      <c r="AU296" s="17" t="s">
        <v>83</v>
      </c>
    </row>
    <row r="297" s="13" customFormat="1">
      <c r="A297" s="13"/>
      <c r="B297" s="224"/>
      <c r="C297" s="225"/>
      <c r="D297" s="217" t="s">
        <v>134</v>
      </c>
      <c r="E297" s="226" t="s">
        <v>19</v>
      </c>
      <c r="F297" s="227" t="s">
        <v>379</v>
      </c>
      <c r="G297" s="225"/>
      <c r="H297" s="226" t="s">
        <v>19</v>
      </c>
      <c r="I297" s="228"/>
      <c r="J297" s="225"/>
      <c r="K297" s="225"/>
      <c r="L297" s="229"/>
      <c r="M297" s="230"/>
      <c r="N297" s="231"/>
      <c r="O297" s="231"/>
      <c r="P297" s="231"/>
      <c r="Q297" s="231"/>
      <c r="R297" s="231"/>
      <c r="S297" s="231"/>
      <c r="T297" s="23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3" t="s">
        <v>134</v>
      </c>
      <c r="AU297" s="233" t="s">
        <v>83</v>
      </c>
      <c r="AV297" s="13" t="s">
        <v>80</v>
      </c>
      <c r="AW297" s="13" t="s">
        <v>33</v>
      </c>
      <c r="AX297" s="13" t="s">
        <v>72</v>
      </c>
      <c r="AY297" s="233" t="s">
        <v>121</v>
      </c>
    </row>
    <row r="298" s="13" customFormat="1">
      <c r="A298" s="13"/>
      <c r="B298" s="224"/>
      <c r="C298" s="225"/>
      <c r="D298" s="217" t="s">
        <v>134</v>
      </c>
      <c r="E298" s="226" t="s">
        <v>19</v>
      </c>
      <c r="F298" s="227" t="s">
        <v>223</v>
      </c>
      <c r="G298" s="225"/>
      <c r="H298" s="226" t="s">
        <v>19</v>
      </c>
      <c r="I298" s="228"/>
      <c r="J298" s="225"/>
      <c r="K298" s="225"/>
      <c r="L298" s="229"/>
      <c r="M298" s="230"/>
      <c r="N298" s="231"/>
      <c r="O298" s="231"/>
      <c r="P298" s="231"/>
      <c r="Q298" s="231"/>
      <c r="R298" s="231"/>
      <c r="S298" s="231"/>
      <c r="T298" s="23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3" t="s">
        <v>134</v>
      </c>
      <c r="AU298" s="233" t="s">
        <v>83</v>
      </c>
      <c r="AV298" s="13" t="s">
        <v>80</v>
      </c>
      <c r="AW298" s="13" t="s">
        <v>33</v>
      </c>
      <c r="AX298" s="13" t="s">
        <v>72</v>
      </c>
      <c r="AY298" s="233" t="s">
        <v>121</v>
      </c>
    </row>
    <row r="299" s="13" customFormat="1">
      <c r="A299" s="13"/>
      <c r="B299" s="224"/>
      <c r="C299" s="225"/>
      <c r="D299" s="217" t="s">
        <v>134</v>
      </c>
      <c r="E299" s="226" t="s">
        <v>19</v>
      </c>
      <c r="F299" s="227" t="s">
        <v>404</v>
      </c>
      <c r="G299" s="225"/>
      <c r="H299" s="226" t="s">
        <v>19</v>
      </c>
      <c r="I299" s="228"/>
      <c r="J299" s="225"/>
      <c r="K299" s="225"/>
      <c r="L299" s="229"/>
      <c r="M299" s="230"/>
      <c r="N299" s="231"/>
      <c r="O299" s="231"/>
      <c r="P299" s="231"/>
      <c r="Q299" s="231"/>
      <c r="R299" s="231"/>
      <c r="S299" s="231"/>
      <c r="T299" s="23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3" t="s">
        <v>134</v>
      </c>
      <c r="AU299" s="233" t="s">
        <v>83</v>
      </c>
      <c r="AV299" s="13" t="s">
        <v>80</v>
      </c>
      <c r="AW299" s="13" t="s">
        <v>33</v>
      </c>
      <c r="AX299" s="13" t="s">
        <v>72</v>
      </c>
      <c r="AY299" s="233" t="s">
        <v>121</v>
      </c>
    </row>
    <row r="300" s="14" customFormat="1">
      <c r="A300" s="14"/>
      <c r="B300" s="234"/>
      <c r="C300" s="235"/>
      <c r="D300" s="217" t="s">
        <v>134</v>
      </c>
      <c r="E300" s="236" t="s">
        <v>19</v>
      </c>
      <c r="F300" s="237" t="s">
        <v>405</v>
      </c>
      <c r="G300" s="235"/>
      <c r="H300" s="238">
        <v>6246.6139999999996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4" t="s">
        <v>134</v>
      </c>
      <c r="AU300" s="244" t="s">
        <v>83</v>
      </c>
      <c r="AV300" s="14" t="s">
        <v>83</v>
      </c>
      <c r="AW300" s="14" t="s">
        <v>33</v>
      </c>
      <c r="AX300" s="14" t="s">
        <v>72</v>
      </c>
      <c r="AY300" s="244" t="s">
        <v>121</v>
      </c>
    </row>
    <row r="301" s="2" customFormat="1" ht="16.5" customHeight="1">
      <c r="A301" s="38"/>
      <c r="B301" s="39"/>
      <c r="C301" s="204" t="s">
        <v>406</v>
      </c>
      <c r="D301" s="204" t="s">
        <v>123</v>
      </c>
      <c r="E301" s="205" t="s">
        <v>407</v>
      </c>
      <c r="F301" s="206" t="s">
        <v>408</v>
      </c>
      <c r="G301" s="207" t="s">
        <v>126</v>
      </c>
      <c r="H301" s="208">
        <v>5792.3149999999996</v>
      </c>
      <c r="I301" s="209"/>
      <c r="J301" s="210">
        <f>ROUND(I301*H301,2)</f>
        <v>0</v>
      </c>
      <c r="K301" s="206" t="s">
        <v>127</v>
      </c>
      <c r="L301" s="44"/>
      <c r="M301" s="211" t="s">
        <v>19</v>
      </c>
      <c r="N301" s="212" t="s">
        <v>43</v>
      </c>
      <c r="O301" s="84"/>
      <c r="P301" s="213">
        <f>O301*H301</f>
        <v>0</v>
      </c>
      <c r="Q301" s="213">
        <v>0</v>
      </c>
      <c r="R301" s="213">
        <f>Q301*H301</f>
        <v>0</v>
      </c>
      <c r="S301" s="213">
        <v>0</v>
      </c>
      <c r="T301" s="21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15" t="s">
        <v>128</v>
      </c>
      <c r="AT301" s="215" t="s">
        <v>123</v>
      </c>
      <c r="AU301" s="215" t="s">
        <v>83</v>
      </c>
      <c r="AY301" s="17" t="s">
        <v>121</v>
      </c>
      <c r="BE301" s="216">
        <f>IF(N301="základní",J301,0)</f>
        <v>0</v>
      </c>
      <c r="BF301" s="216">
        <f>IF(N301="snížená",J301,0)</f>
        <v>0</v>
      </c>
      <c r="BG301" s="216">
        <f>IF(N301="zákl. přenesená",J301,0)</f>
        <v>0</v>
      </c>
      <c r="BH301" s="216">
        <f>IF(N301="sníž. přenesená",J301,0)</f>
        <v>0</v>
      </c>
      <c r="BI301" s="216">
        <f>IF(N301="nulová",J301,0)</f>
        <v>0</v>
      </c>
      <c r="BJ301" s="17" t="s">
        <v>80</v>
      </c>
      <c r="BK301" s="216">
        <f>ROUND(I301*H301,2)</f>
        <v>0</v>
      </c>
      <c r="BL301" s="17" t="s">
        <v>128</v>
      </c>
      <c r="BM301" s="215" t="s">
        <v>409</v>
      </c>
    </row>
    <row r="302" s="2" customFormat="1">
      <c r="A302" s="38"/>
      <c r="B302" s="39"/>
      <c r="C302" s="40"/>
      <c r="D302" s="217" t="s">
        <v>130</v>
      </c>
      <c r="E302" s="40"/>
      <c r="F302" s="218" t="s">
        <v>410</v>
      </c>
      <c r="G302" s="40"/>
      <c r="H302" s="40"/>
      <c r="I302" s="219"/>
      <c r="J302" s="40"/>
      <c r="K302" s="40"/>
      <c r="L302" s="44"/>
      <c r="M302" s="220"/>
      <c r="N302" s="221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130</v>
      </c>
      <c r="AU302" s="17" t="s">
        <v>83</v>
      </c>
    </row>
    <row r="303" s="2" customFormat="1">
      <c r="A303" s="38"/>
      <c r="B303" s="39"/>
      <c r="C303" s="40"/>
      <c r="D303" s="222" t="s">
        <v>132</v>
      </c>
      <c r="E303" s="40"/>
      <c r="F303" s="223" t="s">
        <v>411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132</v>
      </c>
      <c r="AU303" s="17" t="s">
        <v>83</v>
      </c>
    </row>
    <row r="304" s="13" customFormat="1">
      <c r="A304" s="13"/>
      <c r="B304" s="224"/>
      <c r="C304" s="225"/>
      <c r="D304" s="217" t="s">
        <v>134</v>
      </c>
      <c r="E304" s="226" t="s">
        <v>19</v>
      </c>
      <c r="F304" s="227" t="s">
        <v>379</v>
      </c>
      <c r="G304" s="225"/>
      <c r="H304" s="226" t="s">
        <v>19</v>
      </c>
      <c r="I304" s="228"/>
      <c r="J304" s="225"/>
      <c r="K304" s="225"/>
      <c r="L304" s="229"/>
      <c r="M304" s="230"/>
      <c r="N304" s="231"/>
      <c r="O304" s="231"/>
      <c r="P304" s="231"/>
      <c r="Q304" s="231"/>
      <c r="R304" s="231"/>
      <c r="S304" s="231"/>
      <c r="T304" s="23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3" t="s">
        <v>134</v>
      </c>
      <c r="AU304" s="233" t="s">
        <v>83</v>
      </c>
      <c r="AV304" s="13" t="s">
        <v>80</v>
      </c>
      <c r="AW304" s="13" t="s">
        <v>33</v>
      </c>
      <c r="AX304" s="13" t="s">
        <v>72</v>
      </c>
      <c r="AY304" s="233" t="s">
        <v>121</v>
      </c>
    </row>
    <row r="305" s="13" customFormat="1">
      <c r="A305" s="13"/>
      <c r="B305" s="224"/>
      <c r="C305" s="225"/>
      <c r="D305" s="217" t="s">
        <v>134</v>
      </c>
      <c r="E305" s="226" t="s">
        <v>19</v>
      </c>
      <c r="F305" s="227" t="s">
        <v>223</v>
      </c>
      <c r="G305" s="225"/>
      <c r="H305" s="226" t="s">
        <v>19</v>
      </c>
      <c r="I305" s="228"/>
      <c r="J305" s="225"/>
      <c r="K305" s="225"/>
      <c r="L305" s="229"/>
      <c r="M305" s="230"/>
      <c r="N305" s="231"/>
      <c r="O305" s="231"/>
      <c r="P305" s="231"/>
      <c r="Q305" s="231"/>
      <c r="R305" s="231"/>
      <c r="S305" s="231"/>
      <c r="T305" s="23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3" t="s">
        <v>134</v>
      </c>
      <c r="AU305" s="233" t="s">
        <v>83</v>
      </c>
      <c r="AV305" s="13" t="s">
        <v>80</v>
      </c>
      <c r="AW305" s="13" t="s">
        <v>33</v>
      </c>
      <c r="AX305" s="13" t="s">
        <v>72</v>
      </c>
      <c r="AY305" s="233" t="s">
        <v>121</v>
      </c>
    </row>
    <row r="306" s="13" customFormat="1">
      <c r="A306" s="13"/>
      <c r="B306" s="224"/>
      <c r="C306" s="225"/>
      <c r="D306" s="217" t="s">
        <v>134</v>
      </c>
      <c r="E306" s="226" t="s">
        <v>19</v>
      </c>
      <c r="F306" s="227" t="s">
        <v>412</v>
      </c>
      <c r="G306" s="225"/>
      <c r="H306" s="226" t="s">
        <v>19</v>
      </c>
      <c r="I306" s="228"/>
      <c r="J306" s="225"/>
      <c r="K306" s="225"/>
      <c r="L306" s="229"/>
      <c r="M306" s="230"/>
      <c r="N306" s="231"/>
      <c r="O306" s="231"/>
      <c r="P306" s="231"/>
      <c r="Q306" s="231"/>
      <c r="R306" s="231"/>
      <c r="S306" s="231"/>
      <c r="T306" s="23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3" t="s">
        <v>134</v>
      </c>
      <c r="AU306" s="233" t="s">
        <v>83</v>
      </c>
      <c r="AV306" s="13" t="s">
        <v>80</v>
      </c>
      <c r="AW306" s="13" t="s">
        <v>33</v>
      </c>
      <c r="AX306" s="13" t="s">
        <v>72</v>
      </c>
      <c r="AY306" s="233" t="s">
        <v>121</v>
      </c>
    </row>
    <row r="307" s="14" customFormat="1">
      <c r="A307" s="14"/>
      <c r="B307" s="234"/>
      <c r="C307" s="235"/>
      <c r="D307" s="217" t="s">
        <v>134</v>
      </c>
      <c r="E307" s="236" t="s">
        <v>19</v>
      </c>
      <c r="F307" s="237" t="s">
        <v>413</v>
      </c>
      <c r="G307" s="235"/>
      <c r="H307" s="238">
        <v>5792.3149999999996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4" t="s">
        <v>134</v>
      </c>
      <c r="AU307" s="244" t="s">
        <v>83</v>
      </c>
      <c r="AV307" s="14" t="s">
        <v>83</v>
      </c>
      <c r="AW307" s="14" t="s">
        <v>33</v>
      </c>
      <c r="AX307" s="14" t="s">
        <v>72</v>
      </c>
      <c r="AY307" s="244" t="s">
        <v>121</v>
      </c>
    </row>
    <row r="308" s="2" customFormat="1" ht="21.75" customHeight="1">
      <c r="A308" s="38"/>
      <c r="B308" s="39"/>
      <c r="C308" s="204" t="s">
        <v>414</v>
      </c>
      <c r="D308" s="204" t="s">
        <v>123</v>
      </c>
      <c r="E308" s="205" t="s">
        <v>415</v>
      </c>
      <c r="F308" s="206" t="s">
        <v>416</v>
      </c>
      <c r="G308" s="207" t="s">
        <v>126</v>
      </c>
      <c r="H308" s="208">
        <v>5678.7399999999998</v>
      </c>
      <c r="I308" s="209"/>
      <c r="J308" s="210">
        <f>ROUND(I308*H308,2)</f>
        <v>0</v>
      </c>
      <c r="K308" s="206" t="s">
        <v>127</v>
      </c>
      <c r="L308" s="44"/>
      <c r="M308" s="211" t="s">
        <v>19</v>
      </c>
      <c r="N308" s="212" t="s">
        <v>43</v>
      </c>
      <c r="O308" s="84"/>
      <c r="P308" s="213">
        <f>O308*H308</f>
        <v>0</v>
      </c>
      <c r="Q308" s="213">
        <v>0</v>
      </c>
      <c r="R308" s="213">
        <f>Q308*H308</f>
        <v>0</v>
      </c>
      <c r="S308" s="213">
        <v>0</v>
      </c>
      <c r="T308" s="21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15" t="s">
        <v>128</v>
      </c>
      <c r="AT308" s="215" t="s">
        <v>123</v>
      </c>
      <c r="AU308" s="215" t="s">
        <v>83</v>
      </c>
      <c r="AY308" s="17" t="s">
        <v>121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7" t="s">
        <v>80</v>
      </c>
      <c r="BK308" s="216">
        <f>ROUND(I308*H308,2)</f>
        <v>0</v>
      </c>
      <c r="BL308" s="17" t="s">
        <v>128</v>
      </c>
      <c r="BM308" s="215" t="s">
        <v>417</v>
      </c>
    </row>
    <row r="309" s="2" customFormat="1">
      <c r="A309" s="38"/>
      <c r="B309" s="39"/>
      <c r="C309" s="40"/>
      <c r="D309" s="217" t="s">
        <v>130</v>
      </c>
      <c r="E309" s="40"/>
      <c r="F309" s="218" t="s">
        <v>418</v>
      </c>
      <c r="G309" s="40"/>
      <c r="H309" s="40"/>
      <c r="I309" s="219"/>
      <c r="J309" s="40"/>
      <c r="K309" s="40"/>
      <c r="L309" s="44"/>
      <c r="M309" s="220"/>
      <c r="N309" s="221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130</v>
      </c>
      <c r="AU309" s="17" t="s">
        <v>83</v>
      </c>
    </row>
    <row r="310" s="2" customFormat="1">
      <c r="A310" s="38"/>
      <c r="B310" s="39"/>
      <c r="C310" s="40"/>
      <c r="D310" s="222" t="s">
        <v>132</v>
      </c>
      <c r="E310" s="40"/>
      <c r="F310" s="223" t="s">
        <v>419</v>
      </c>
      <c r="G310" s="40"/>
      <c r="H310" s="40"/>
      <c r="I310" s="219"/>
      <c r="J310" s="40"/>
      <c r="K310" s="40"/>
      <c r="L310" s="44"/>
      <c r="M310" s="220"/>
      <c r="N310" s="221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132</v>
      </c>
      <c r="AU310" s="17" t="s">
        <v>83</v>
      </c>
    </row>
    <row r="311" s="13" customFormat="1">
      <c r="A311" s="13"/>
      <c r="B311" s="224"/>
      <c r="C311" s="225"/>
      <c r="D311" s="217" t="s">
        <v>134</v>
      </c>
      <c r="E311" s="226" t="s">
        <v>19</v>
      </c>
      <c r="F311" s="227" t="s">
        <v>379</v>
      </c>
      <c r="G311" s="225"/>
      <c r="H311" s="226" t="s">
        <v>19</v>
      </c>
      <c r="I311" s="228"/>
      <c r="J311" s="225"/>
      <c r="K311" s="225"/>
      <c r="L311" s="229"/>
      <c r="M311" s="230"/>
      <c r="N311" s="231"/>
      <c r="O311" s="231"/>
      <c r="P311" s="231"/>
      <c r="Q311" s="231"/>
      <c r="R311" s="231"/>
      <c r="S311" s="231"/>
      <c r="T311" s="23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3" t="s">
        <v>134</v>
      </c>
      <c r="AU311" s="233" t="s">
        <v>83</v>
      </c>
      <c r="AV311" s="13" t="s">
        <v>80</v>
      </c>
      <c r="AW311" s="13" t="s">
        <v>33</v>
      </c>
      <c r="AX311" s="13" t="s">
        <v>72</v>
      </c>
      <c r="AY311" s="233" t="s">
        <v>121</v>
      </c>
    </row>
    <row r="312" s="13" customFormat="1">
      <c r="A312" s="13"/>
      <c r="B312" s="224"/>
      <c r="C312" s="225"/>
      <c r="D312" s="217" t="s">
        <v>134</v>
      </c>
      <c r="E312" s="226" t="s">
        <v>19</v>
      </c>
      <c r="F312" s="227" t="s">
        <v>223</v>
      </c>
      <c r="G312" s="225"/>
      <c r="H312" s="226" t="s">
        <v>19</v>
      </c>
      <c r="I312" s="228"/>
      <c r="J312" s="225"/>
      <c r="K312" s="225"/>
      <c r="L312" s="229"/>
      <c r="M312" s="230"/>
      <c r="N312" s="231"/>
      <c r="O312" s="231"/>
      <c r="P312" s="231"/>
      <c r="Q312" s="231"/>
      <c r="R312" s="231"/>
      <c r="S312" s="231"/>
      <c r="T312" s="23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3" t="s">
        <v>134</v>
      </c>
      <c r="AU312" s="233" t="s">
        <v>83</v>
      </c>
      <c r="AV312" s="13" t="s">
        <v>80</v>
      </c>
      <c r="AW312" s="13" t="s">
        <v>33</v>
      </c>
      <c r="AX312" s="13" t="s">
        <v>72</v>
      </c>
      <c r="AY312" s="233" t="s">
        <v>121</v>
      </c>
    </row>
    <row r="313" s="13" customFormat="1">
      <c r="A313" s="13"/>
      <c r="B313" s="224"/>
      <c r="C313" s="225"/>
      <c r="D313" s="217" t="s">
        <v>134</v>
      </c>
      <c r="E313" s="226" t="s">
        <v>19</v>
      </c>
      <c r="F313" s="227" t="s">
        <v>420</v>
      </c>
      <c r="G313" s="225"/>
      <c r="H313" s="226" t="s">
        <v>19</v>
      </c>
      <c r="I313" s="228"/>
      <c r="J313" s="225"/>
      <c r="K313" s="225"/>
      <c r="L313" s="229"/>
      <c r="M313" s="230"/>
      <c r="N313" s="231"/>
      <c r="O313" s="231"/>
      <c r="P313" s="231"/>
      <c r="Q313" s="231"/>
      <c r="R313" s="231"/>
      <c r="S313" s="231"/>
      <c r="T313" s="23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3" t="s">
        <v>134</v>
      </c>
      <c r="AU313" s="233" t="s">
        <v>83</v>
      </c>
      <c r="AV313" s="13" t="s">
        <v>80</v>
      </c>
      <c r="AW313" s="13" t="s">
        <v>33</v>
      </c>
      <c r="AX313" s="13" t="s">
        <v>72</v>
      </c>
      <c r="AY313" s="233" t="s">
        <v>121</v>
      </c>
    </row>
    <row r="314" s="14" customFormat="1">
      <c r="A314" s="14"/>
      <c r="B314" s="234"/>
      <c r="C314" s="235"/>
      <c r="D314" s="217" t="s">
        <v>134</v>
      </c>
      <c r="E314" s="236" t="s">
        <v>19</v>
      </c>
      <c r="F314" s="237" t="s">
        <v>421</v>
      </c>
      <c r="G314" s="235"/>
      <c r="H314" s="238">
        <v>5678.7399999999998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4" t="s">
        <v>134</v>
      </c>
      <c r="AU314" s="244" t="s">
        <v>83</v>
      </c>
      <c r="AV314" s="14" t="s">
        <v>83</v>
      </c>
      <c r="AW314" s="14" t="s">
        <v>33</v>
      </c>
      <c r="AX314" s="14" t="s">
        <v>72</v>
      </c>
      <c r="AY314" s="244" t="s">
        <v>121</v>
      </c>
    </row>
    <row r="315" s="12" customFormat="1" ht="22.8" customHeight="1">
      <c r="A315" s="12"/>
      <c r="B315" s="188"/>
      <c r="C315" s="189"/>
      <c r="D315" s="190" t="s">
        <v>71</v>
      </c>
      <c r="E315" s="202" t="s">
        <v>190</v>
      </c>
      <c r="F315" s="202" t="s">
        <v>422</v>
      </c>
      <c r="G315" s="189"/>
      <c r="H315" s="189"/>
      <c r="I315" s="192"/>
      <c r="J315" s="203">
        <f>BK315</f>
        <v>0</v>
      </c>
      <c r="K315" s="189"/>
      <c r="L315" s="194"/>
      <c r="M315" s="195"/>
      <c r="N315" s="196"/>
      <c r="O315" s="196"/>
      <c r="P315" s="197">
        <f>SUM(P316:P384)</f>
        <v>0</v>
      </c>
      <c r="Q315" s="196"/>
      <c r="R315" s="197">
        <f>SUM(R316:R384)</f>
        <v>123.38129330979999</v>
      </c>
      <c r="S315" s="196"/>
      <c r="T315" s="198">
        <f>SUM(T316:T384)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199" t="s">
        <v>80</v>
      </c>
      <c r="AT315" s="200" t="s">
        <v>71</v>
      </c>
      <c r="AU315" s="200" t="s">
        <v>80</v>
      </c>
      <c r="AY315" s="199" t="s">
        <v>121</v>
      </c>
      <c r="BK315" s="201">
        <f>SUM(BK316:BK384)</f>
        <v>0</v>
      </c>
    </row>
    <row r="316" s="2" customFormat="1" ht="16.5" customHeight="1">
      <c r="A316" s="38"/>
      <c r="B316" s="39"/>
      <c r="C316" s="204" t="s">
        <v>423</v>
      </c>
      <c r="D316" s="204" t="s">
        <v>123</v>
      </c>
      <c r="E316" s="205" t="s">
        <v>424</v>
      </c>
      <c r="F316" s="206" t="s">
        <v>425</v>
      </c>
      <c r="G316" s="207" t="s">
        <v>248</v>
      </c>
      <c r="H316" s="208">
        <v>2</v>
      </c>
      <c r="I316" s="209"/>
      <c r="J316" s="210">
        <f>ROUND(I316*H316,2)</f>
        <v>0</v>
      </c>
      <c r="K316" s="206" t="s">
        <v>127</v>
      </c>
      <c r="L316" s="44"/>
      <c r="M316" s="211" t="s">
        <v>19</v>
      </c>
      <c r="N316" s="212" t="s">
        <v>43</v>
      </c>
      <c r="O316" s="84"/>
      <c r="P316" s="213">
        <f>O316*H316</f>
        <v>0</v>
      </c>
      <c r="Q316" s="213">
        <v>0</v>
      </c>
      <c r="R316" s="213">
        <f>Q316*H316</f>
        <v>0</v>
      </c>
      <c r="S316" s="213">
        <v>0</v>
      </c>
      <c r="T316" s="21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5" t="s">
        <v>128</v>
      </c>
      <c r="AT316" s="215" t="s">
        <v>123</v>
      </c>
      <c r="AU316" s="215" t="s">
        <v>83</v>
      </c>
      <c r="AY316" s="17" t="s">
        <v>121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7" t="s">
        <v>80</v>
      </c>
      <c r="BK316" s="216">
        <f>ROUND(I316*H316,2)</f>
        <v>0</v>
      </c>
      <c r="BL316" s="17" t="s">
        <v>128</v>
      </c>
      <c r="BM316" s="215" t="s">
        <v>426</v>
      </c>
    </row>
    <row r="317" s="2" customFormat="1">
      <c r="A317" s="38"/>
      <c r="B317" s="39"/>
      <c r="C317" s="40"/>
      <c r="D317" s="217" t="s">
        <v>130</v>
      </c>
      <c r="E317" s="40"/>
      <c r="F317" s="218" t="s">
        <v>427</v>
      </c>
      <c r="G317" s="40"/>
      <c r="H317" s="40"/>
      <c r="I317" s="219"/>
      <c r="J317" s="40"/>
      <c r="K317" s="40"/>
      <c r="L317" s="44"/>
      <c r="M317" s="220"/>
      <c r="N317" s="221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130</v>
      </c>
      <c r="AU317" s="17" t="s">
        <v>83</v>
      </c>
    </row>
    <row r="318" s="2" customFormat="1">
      <c r="A318" s="38"/>
      <c r="B318" s="39"/>
      <c r="C318" s="40"/>
      <c r="D318" s="222" t="s">
        <v>132</v>
      </c>
      <c r="E318" s="40"/>
      <c r="F318" s="223" t="s">
        <v>428</v>
      </c>
      <c r="G318" s="40"/>
      <c r="H318" s="40"/>
      <c r="I318" s="219"/>
      <c r="J318" s="40"/>
      <c r="K318" s="40"/>
      <c r="L318" s="44"/>
      <c r="M318" s="220"/>
      <c r="N318" s="221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132</v>
      </c>
      <c r="AU318" s="17" t="s">
        <v>83</v>
      </c>
    </row>
    <row r="319" s="13" customFormat="1">
      <c r="A319" s="13"/>
      <c r="B319" s="224"/>
      <c r="C319" s="225"/>
      <c r="D319" s="217" t="s">
        <v>134</v>
      </c>
      <c r="E319" s="226" t="s">
        <v>19</v>
      </c>
      <c r="F319" s="227" t="s">
        <v>379</v>
      </c>
      <c r="G319" s="225"/>
      <c r="H319" s="226" t="s">
        <v>19</v>
      </c>
      <c r="I319" s="228"/>
      <c r="J319" s="225"/>
      <c r="K319" s="225"/>
      <c r="L319" s="229"/>
      <c r="M319" s="230"/>
      <c r="N319" s="231"/>
      <c r="O319" s="231"/>
      <c r="P319" s="231"/>
      <c r="Q319" s="231"/>
      <c r="R319" s="231"/>
      <c r="S319" s="231"/>
      <c r="T319" s="23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3" t="s">
        <v>134</v>
      </c>
      <c r="AU319" s="233" t="s">
        <v>83</v>
      </c>
      <c r="AV319" s="13" t="s">
        <v>80</v>
      </c>
      <c r="AW319" s="13" t="s">
        <v>33</v>
      </c>
      <c r="AX319" s="13" t="s">
        <v>72</v>
      </c>
      <c r="AY319" s="233" t="s">
        <v>121</v>
      </c>
    </row>
    <row r="320" s="13" customFormat="1">
      <c r="A320" s="13"/>
      <c r="B320" s="224"/>
      <c r="C320" s="225"/>
      <c r="D320" s="217" t="s">
        <v>134</v>
      </c>
      <c r="E320" s="226" t="s">
        <v>19</v>
      </c>
      <c r="F320" s="227" t="s">
        <v>429</v>
      </c>
      <c r="G320" s="225"/>
      <c r="H320" s="226" t="s">
        <v>19</v>
      </c>
      <c r="I320" s="228"/>
      <c r="J320" s="225"/>
      <c r="K320" s="225"/>
      <c r="L320" s="229"/>
      <c r="M320" s="230"/>
      <c r="N320" s="231"/>
      <c r="O320" s="231"/>
      <c r="P320" s="231"/>
      <c r="Q320" s="231"/>
      <c r="R320" s="231"/>
      <c r="S320" s="231"/>
      <c r="T320" s="23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3" t="s">
        <v>134</v>
      </c>
      <c r="AU320" s="233" t="s">
        <v>83</v>
      </c>
      <c r="AV320" s="13" t="s">
        <v>80</v>
      </c>
      <c r="AW320" s="13" t="s">
        <v>33</v>
      </c>
      <c r="AX320" s="13" t="s">
        <v>72</v>
      </c>
      <c r="AY320" s="233" t="s">
        <v>121</v>
      </c>
    </row>
    <row r="321" s="14" customFormat="1">
      <c r="A321" s="14"/>
      <c r="B321" s="234"/>
      <c r="C321" s="235"/>
      <c r="D321" s="217" t="s">
        <v>134</v>
      </c>
      <c r="E321" s="236" t="s">
        <v>19</v>
      </c>
      <c r="F321" s="237" t="s">
        <v>430</v>
      </c>
      <c r="G321" s="235"/>
      <c r="H321" s="238">
        <v>2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4" t="s">
        <v>134</v>
      </c>
      <c r="AU321" s="244" t="s">
        <v>83</v>
      </c>
      <c r="AV321" s="14" t="s">
        <v>83</v>
      </c>
      <c r="AW321" s="14" t="s">
        <v>33</v>
      </c>
      <c r="AX321" s="14" t="s">
        <v>72</v>
      </c>
      <c r="AY321" s="244" t="s">
        <v>121</v>
      </c>
    </row>
    <row r="322" s="2" customFormat="1" ht="16.5" customHeight="1">
      <c r="A322" s="38"/>
      <c r="B322" s="39"/>
      <c r="C322" s="246" t="s">
        <v>431</v>
      </c>
      <c r="D322" s="246" t="s">
        <v>191</v>
      </c>
      <c r="E322" s="247" t="s">
        <v>432</v>
      </c>
      <c r="F322" s="248" t="s">
        <v>433</v>
      </c>
      <c r="G322" s="249" t="s">
        <v>248</v>
      </c>
      <c r="H322" s="250">
        <v>2</v>
      </c>
      <c r="I322" s="251"/>
      <c r="J322" s="252">
        <f>ROUND(I322*H322,2)</f>
        <v>0</v>
      </c>
      <c r="K322" s="248" t="s">
        <v>19</v>
      </c>
      <c r="L322" s="253"/>
      <c r="M322" s="254" t="s">
        <v>19</v>
      </c>
      <c r="N322" s="255" t="s">
        <v>43</v>
      </c>
      <c r="O322" s="84"/>
      <c r="P322" s="213">
        <f>O322*H322</f>
        <v>0</v>
      </c>
      <c r="Q322" s="213">
        <v>0.0020999999999999999</v>
      </c>
      <c r="R322" s="213">
        <f>Q322*H322</f>
        <v>0.0041999999999999997</v>
      </c>
      <c r="S322" s="213">
        <v>0</v>
      </c>
      <c r="T322" s="214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15" t="s">
        <v>183</v>
      </c>
      <c r="AT322" s="215" t="s">
        <v>191</v>
      </c>
      <c r="AU322" s="215" t="s">
        <v>83</v>
      </c>
      <c r="AY322" s="17" t="s">
        <v>121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7" t="s">
        <v>80</v>
      </c>
      <c r="BK322" s="216">
        <f>ROUND(I322*H322,2)</f>
        <v>0</v>
      </c>
      <c r="BL322" s="17" t="s">
        <v>128</v>
      </c>
      <c r="BM322" s="215" t="s">
        <v>434</v>
      </c>
    </row>
    <row r="323" s="2" customFormat="1">
      <c r="A323" s="38"/>
      <c r="B323" s="39"/>
      <c r="C323" s="40"/>
      <c r="D323" s="217" t="s">
        <v>130</v>
      </c>
      <c r="E323" s="40"/>
      <c r="F323" s="218" t="s">
        <v>433</v>
      </c>
      <c r="G323" s="40"/>
      <c r="H323" s="40"/>
      <c r="I323" s="219"/>
      <c r="J323" s="40"/>
      <c r="K323" s="40"/>
      <c r="L323" s="44"/>
      <c r="M323" s="220"/>
      <c r="N323" s="221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130</v>
      </c>
      <c r="AU323" s="17" t="s">
        <v>83</v>
      </c>
    </row>
    <row r="324" s="2" customFormat="1" ht="16.5" customHeight="1">
      <c r="A324" s="38"/>
      <c r="B324" s="39"/>
      <c r="C324" s="204" t="s">
        <v>435</v>
      </c>
      <c r="D324" s="204" t="s">
        <v>123</v>
      </c>
      <c r="E324" s="205" t="s">
        <v>436</v>
      </c>
      <c r="F324" s="206" t="s">
        <v>437</v>
      </c>
      <c r="G324" s="207" t="s">
        <v>307</v>
      </c>
      <c r="H324" s="208">
        <v>15.300000000000001</v>
      </c>
      <c r="I324" s="209"/>
      <c r="J324" s="210">
        <f>ROUND(I324*H324,2)</f>
        <v>0</v>
      </c>
      <c r="K324" s="206" t="s">
        <v>127</v>
      </c>
      <c r="L324" s="44"/>
      <c r="M324" s="211" t="s">
        <v>19</v>
      </c>
      <c r="N324" s="212" t="s">
        <v>43</v>
      </c>
      <c r="O324" s="84"/>
      <c r="P324" s="213">
        <f>O324*H324</f>
        <v>0</v>
      </c>
      <c r="Q324" s="213">
        <v>0.88534690000000005</v>
      </c>
      <c r="R324" s="213">
        <f>Q324*H324</f>
        <v>13.545807570000001</v>
      </c>
      <c r="S324" s="213">
        <v>0</v>
      </c>
      <c r="T324" s="214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15" t="s">
        <v>128</v>
      </c>
      <c r="AT324" s="215" t="s">
        <v>123</v>
      </c>
      <c r="AU324" s="215" t="s">
        <v>83</v>
      </c>
      <c r="AY324" s="17" t="s">
        <v>121</v>
      </c>
      <c r="BE324" s="216">
        <f>IF(N324="základní",J324,0)</f>
        <v>0</v>
      </c>
      <c r="BF324" s="216">
        <f>IF(N324="snížená",J324,0)</f>
        <v>0</v>
      </c>
      <c r="BG324" s="216">
        <f>IF(N324="zákl. přenesená",J324,0)</f>
        <v>0</v>
      </c>
      <c r="BH324" s="216">
        <f>IF(N324="sníž. přenesená",J324,0)</f>
        <v>0</v>
      </c>
      <c r="BI324" s="216">
        <f>IF(N324="nulová",J324,0)</f>
        <v>0</v>
      </c>
      <c r="BJ324" s="17" t="s">
        <v>80</v>
      </c>
      <c r="BK324" s="216">
        <f>ROUND(I324*H324,2)</f>
        <v>0</v>
      </c>
      <c r="BL324" s="17" t="s">
        <v>128</v>
      </c>
      <c r="BM324" s="215" t="s">
        <v>438</v>
      </c>
    </row>
    <row r="325" s="2" customFormat="1">
      <c r="A325" s="38"/>
      <c r="B325" s="39"/>
      <c r="C325" s="40"/>
      <c r="D325" s="217" t="s">
        <v>130</v>
      </c>
      <c r="E325" s="40"/>
      <c r="F325" s="218" t="s">
        <v>439</v>
      </c>
      <c r="G325" s="40"/>
      <c r="H325" s="40"/>
      <c r="I325" s="219"/>
      <c r="J325" s="40"/>
      <c r="K325" s="40"/>
      <c r="L325" s="44"/>
      <c r="M325" s="220"/>
      <c r="N325" s="221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130</v>
      </c>
      <c r="AU325" s="17" t="s">
        <v>83</v>
      </c>
    </row>
    <row r="326" s="2" customFormat="1">
      <c r="A326" s="38"/>
      <c r="B326" s="39"/>
      <c r="C326" s="40"/>
      <c r="D326" s="222" t="s">
        <v>132</v>
      </c>
      <c r="E326" s="40"/>
      <c r="F326" s="223" t="s">
        <v>440</v>
      </c>
      <c r="G326" s="40"/>
      <c r="H326" s="40"/>
      <c r="I326" s="219"/>
      <c r="J326" s="40"/>
      <c r="K326" s="40"/>
      <c r="L326" s="44"/>
      <c r="M326" s="220"/>
      <c r="N326" s="221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132</v>
      </c>
      <c r="AU326" s="17" t="s">
        <v>83</v>
      </c>
    </row>
    <row r="327" s="13" customFormat="1">
      <c r="A327" s="13"/>
      <c r="B327" s="224"/>
      <c r="C327" s="225"/>
      <c r="D327" s="217" t="s">
        <v>134</v>
      </c>
      <c r="E327" s="226" t="s">
        <v>19</v>
      </c>
      <c r="F327" s="227" t="s">
        <v>441</v>
      </c>
      <c r="G327" s="225"/>
      <c r="H327" s="226" t="s">
        <v>19</v>
      </c>
      <c r="I327" s="228"/>
      <c r="J327" s="225"/>
      <c r="K327" s="225"/>
      <c r="L327" s="229"/>
      <c r="M327" s="230"/>
      <c r="N327" s="231"/>
      <c r="O327" s="231"/>
      <c r="P327" s="231"/>
      <c r="Q327" s="231"/>
      <c r="R327" s="231"/>
      <c r="S327" s="231"/>
      <c r="T327" s="23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3" t="s">
        <v>134</v>
      </c>
      <c r="AU327" s="233" t="s">
        <v>83</v>
      </c>
      <c r="AV327" s="13" t="s">
        <v>80</v>
      </c>
      <c r="AW327" s="13" t="s">
        <v>33</v>
      </c>
      <c r="AX327" s="13" t="s">
        <v>72</v>
      </c>
      <c r="AY327" s="233" t="s">
        <v>121</v>
      </c>
    </row>
    <row r="328" s="13" customFormat="1">
      <c r="A328" s="13"/>
      <c r="B328" s="224"/>
      <c r="C328" s="225"/>
      <c r="D328" s="217" t="s">
        <v>134</v>
      </c>
      <c r="E328" s="226" t="s">
        <v>19</v>
      </c>
      <c r="F328" s="227" t="s">
        <v>442</v>
      </c>
      <c r="G328" s="225"/>
      <c r="H328" s="226" t="s">
        <v>19</v>
      </c>
      <c r="I328" s="228"/>
      <c r="J328" s="225"/>
      <c r="K328" s="225"/>
      <c r="L328" s="229"/>
      <c r="M328" s="230"/>
      <c r="N328" s="231"/>
      <c r="O328" s="231"/>
      <c r="P328" s="231"/>
      <c r="Q328" s="231"/>
      <c r="R328" s="231"/>
      <c r="S328" s="231"/>
      <c r="T328" s="23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3" t="s">
        <v>134</v>
      </c>
      <c r="AU328" s="233" t="s">
        <v>83</v>
      </c>
      <c r="AV328" s="13" t="s">
        <v>80</v>
      </c>
      <c r="AW328" s="13" t="s">
        <v>33</v>
      </c>
      <c r="AX328" s="13" t="s">
        <v>72</v>
      </c>
      <c r="AY328" s="233" t="s">
        <v>121</v>
      </c>
    </row>
    <row r="329" s="14" customFormat="1">
      <c r="A329" s="14"/>
      <c r="B329" s="234"/>
      <c r="C329" s="235"/>
      <c r="D329" s="217" t="s">
        <v>134</v>
      </c>
      <c r="E329" s="236" t="s">
        <v>19</v>
      </c>
      <c r="F329" s="237" t="s">
        <v>443</v>
      </c>
      <c r="G329" s="235"/>
      <c r="H329" s="238">
        <v>15.300000000000001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4" t="s">
        <v>134</v>
      </c>
      <c r="AU329" s="244" t="s">
        <v>83</v>
      </c>
      <c r="AV329" s="14" t="s">
        <v>83</v>
      </c>
      <c r="AW329" s="14" t="s">
        <v>33</v>
      </c>
      <c r="AX329" s="14" t="s">
        <v>72</v>
      </c>
      <c r="AY329" s="244" t="s">
        <v>121</v>
      </c>
    </row>
    <row r="330" s="2" customFormat="1" ht="16.5" customHeight="1">
      <c r="A330" s="38"/>
      <c r="B330" s="39"/>
      <c r="C330" s="246" t="s">
        <v>444</v>
      </c>
      <c r="D330" s="246" t="s">
        <v>191</v>
      </c>
      <c r="E330" s="247" t="s">
        <v>445</v>
      </c>
      <c r="F330" s="248" t="s">
        <v>446</v>
      </c>
      <c r="G330" s="249" t="s">
        <v>307</v>
      </c>
      <c r="H330" s="250">
        <v>15.529999999999999</v>
      </c>
      <c r="I330" s="251"/>
      <c r="J330" s="252">
        <f>ROUND(I330*H330,2)</f>
        <v>0</v>
      </c>
      <c r="K330" s="248" t="s">
        <v>127</v>
      </c>
      <c r="L330" s="253"/>
      <c r="M330" s="254" t="s">
        <v>19</v>
      </c>
      <c r="N330" s="255" t="s">
        <v>43</v>
      </c>
      <c r="O330" s="84"/>
      <c r="P330" s="213">
        <f>O330*H330</f>
        <v>0</v>
      </c>
      <c r="Q330" s="213">
        <v>0.59999999999999998</v>
      </c>
      <c r="R330" s="213">
        <f>Q330*H330</f>
        <v>9.3179999999999996</v>
      </c>
      <c r="S330" s="213">
        <v>0</v>
      </c>
      <c r="T330" s="214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15" t="s">
        <v>183</v>
      </c>
      <c r="AT330" s="215" t="s">
        <v>191</v>
      </c>
      <c r="AU330" s="215" t="s">
        <v>83</v>
      </c>
      <c r="AY330" s="17" t="s">
        <v>121</v>
      </c>
      <c r="BE330" s="216">
        <f>IF(N330="základní",J330,0)</f>
        <v>0</v>
      </c>
      <c r="BF330" s="216">
        <f>IF(N330="snížená",J330,0)</f>
        <v>0</v>
      </c>
      <c r="BG330" s="216">
        <f>IF(N330="zákl. přenesená",J330,0)</f>
        <v>0</v>
      </c>
      <c r="BH330" s="216">
        <f>IF(N330="sníž. přenesená",J330,0)</f>
        <v>0</v>
      </c>
      <c r="BI330" s="216">
        <f>IF(N330="nulová",J330,0)</f>
        <v>0</v>
      </c>
      <c r="BJ330" s="17" t="s">
        <v>80</v>
      </c>
      <c r="BK330" s="216">
        <f>ROUND(I330*H330,2)</f>
        <v>0</v>
      </c>
      <c r="BL330" s="17" t="s">
        <v>128</v>
      </c>
      <c r="BM330" s="215" t="s">
        <v>447</v>
      </c>
    </row>
    <row r="331" s="2" customFormat="1">
      <c r="A331" s="38"/>
      <c r="B331" s="39"/>
      <c r="C331" s="40"/>
      <c r="D331" s="217" t="s">
        <v>130</v>
      </c>
      <c r="E331" s="40"/>
      <c r="F331" s="218" t="s">
        <v>446</v>
      </c>
      <c r="G331" s="40"/>
      <c r="H331" s="40"/>
      <c r="I331" s="219"/>
      <c r="J331" s="40"/>
      <c r="K331" s="40"/>
      <c r="L331" s="44"/>
      <c r="M331" s="220"/>
      <c r="N331" s="221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130</v>
      </c>
      <c r="AU331" s="17" t="s">
        <v>83</v>
      </c>
    </row>
    <row r="332" s="14" customFormat="1">
      <c r="A332" s="14"/>
      <c r="B332" s="234"/>
      <c r="C332" s="235"/>
      <c r="D332" s="217" t="s">
        <v>134</v>
      </c>
      <c r="E332" s="235"/>
      <c r="F332" s="237" t="s">
        <v>448</v>
      </c>
      <c r="G332" s="235"/>
      <c r="H332" s="238">
        <v>15.529999999999999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4" t="s">
        <v>134</v>
      </c>
      <c r="AU332" s="244" t="s">
        <v>83</v>
      </c>
      <c r="AV332" s="14" t="s">
        <v>83</v>
      </c>
      <c r="AW332" s="14" t="s">
        <v>4</v>
      </c>
      <c r="AX332" s="14" t="s">
        <v>80</v>
      </c>
      <c r="AY332" s="244" t="s">
        <v>121</v>
      </c>
    </row>
    <row r="333" s="2" customFormat="1" ht="16.5" customHeight="1">
      <c r="A333" s="38"/>
      <c r="B333" s="39"/>
      <c r="C333" s="204" t="s">
        <v>449</v>
      </c>
      <c r="D333" s="204" t="s">
        <v>123</v>
      </c>
      <c r="E333" s="205" t="s">
        <v>450</v>
      </c>
      <c r="F333" s="206" t="s">
        <v>451</v>
      </c>
      <c r="G333" s="207" t="s">
        <v>307</v>
      </c>
      <c r="H333" s="208">
        <v>20</v>
      </c>
      <c r="I333" s="209"/>
      <c r="J333" s="210">
        <f>ROUND(I333*H333,2)</f>
        <v>0</v>
      </c>
      <c r="K333" s="206" t="s">
        <v>127</v>
      </c>
      <c r="L333" s="44"/>
      <c r="M333" s="211" t="s">
        <v>19</v>
      </c>
      <c r="N333" s="212" t="s">
        <v>43</v>
      </c>
      <c r="O333" s="84"/>
      <c r="P333" s="213">
        <f>O333*H333</f>
        <v>0</v>
      </c>
      <c r="Q333" s="213">
        <v>1.3682813</v>
      </c>
      <c r="R333" s="213">
        <f>Q333*H333</f>
        <v>27.365625999999999</v>
      </c>
      <c r="S333" s="213">
        <v>0</v>
      </c>
      <c r="T333" s="21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15" t="s">
        <v>128</v>
      </c>
      <c r="AT333" s="215" t="s">
        <v>123</v>
      </c>
      <c r="AU333" s="215" t="s">
        <v>83</v>
      </c>
      <c r="AY333" s="17" t="s">
        <v>121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7" t="s">
        <v>80</v>
      </c>
      <c r="BK333" s="216">
        <f>ROUND(I333*H333,2)</f>
        <v>0</v>
      </c>
      <c r="BL333" s="17" t="s">
        <v>128</v>
      </c>
      <c r="BM333" s="215" t="s">
        <v>452</v>
      </c>
    </row>
    <row r="334" s="2" customFormat="1">
      <c r="A334" s="38"/>
      <c r="B334" s="39"/>
      <c r="C334" s="40"/>
      <c r="D334" s="217" t="s">
        <v>130</v>
      </c>
      <c r="E334" s="40"/>
      <c r="F334" s="218" t="s">
        <v>453</v>
      </c>
      <c r="G334" s="40"/>
      <c r="H334" s="40"/>
      <c r="I334" s="219"/>
      <c r="J334" s="40"/>
      <c r="K334" s="40"/>
      <c r="L334" s="44"/>
      <c r="M334" s="220"/>
      <c r="N334" s="221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130</v>
      </c>
      <c r="AU334" s="17" t="s">
        <v>83</v>
      </c>
    </row>
    <row r="335" s="2" customFormat="1">
      <c r="A335" s="38"/>
      <c r="B335" s="39"/>
      <c r="C335" s="40"/>
      <c r="D335" s="222" t="s">
        <v>132</v>
      </c>
      <c r="E335" s="40"/>
      <c r="F335" s="223" t="s">
        <v>454</v>
      </c>
      <c r="G335" s="40"/>
      <c r="H335" s="40"/>
      <c r="I335" s="219"/>
      <c r="J335" s="40"/>
      <c r="K335" s="40"/>
      <c r="L335" s="44"/>
      <c r="M335" s="220"/>
      <c r="N335" s="221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132</v>
      </c>
      <c r="AU335" s="17" t="s">
        <v>83</v>
      </c>
    </row>
    <row r="336" s="2" customFormat="1">
      <c r="A336" s="38"/>
      <c r="B336" s="39"/>
      <c r="C336" s="40"/>
      <c r="D336" s="217" t="s">
        <v>142</v>
      </c>
      <c r="E336" s="40"/>
      <c r="F336" s="245" t="s">
        <v>455</v>
      </c>
      <c r="G336" s="40"/>
      <c r="H336" s="40"/>
      <c r="I336" s="219"/>
      <c r="J336" s="40"/>
      <c r="K336" s="40"/>
      <c r="L336" s="44"/>
      <c r="M336" s="220"/>
      <c r="N336" s="221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142</v>
      </c>
      <c r="AU336" s="17" t="s">
        <v>83</v>
      </c>
    </row>
    <row r="337" s="13" customFormat="1">
      <c r="A337" s="13"/>
      <c r="B337" s="224"/>
      <c r="C337" s="225"/>
      <c r="D337" s="217" t="s">
        <v>134</v>
      </c>
      <c r="E337" s="226" t="s">
        <v>19</v>
      </c>
      <c r="F337" s="227" t="s">
        <v>456</v>
      </c>
      <c r="G337" s="225"/>
      <c r="H337" s="226" t="s">
        <v>19</v>
      </c>
      <c r="I337" s="228"/>
      <c r="J337" s="225"/>
      <c r="K337" s="225"/>
      <c r="L337" s="229"/>
      <c r="M337" s="230"/>
      <c r="N337" s="231"/>
      <c r="O337" s="231"/>
      <c r="P337" s="231"/>
      <c r="Q337" s="231"/>
      <c r="R337" s="231"/>
      <c r="S337" s="231"/>
      <c r="T337" s="23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3" t="s">
        <v>134</v>
      </c>
      <c r="AU337" s="233" t="s">
        <v>83</v>
      </c>
      <c r="AV337" s="13" t="s">
        <v>80</v>
      </c>
      <c r="AW337" s="13" t="s">
        <v>33</v>
      </c>
      <c r="AX337" s="13" t="s">
        <v>72</v>
      </c>
      <c r="AY337" s="233" t="s">
        <v>121</v>
      </c>
    </row>
    <row r="338" s="13" customFormat="1">
      <c r="A338" s="13"/>
      <c r="B338" s="224"/>
      <c r="C338" s="225"/>
      <c r="D338" s="217" t="s">
        <v>134</v>
      </c>
      <c r="E338" s="226" t="s">
        <v>19</v>
      </c>
      <c r="F338" s="227" t="s">
        <v>457</v>
      </c>
      <c r="G338" s="225"/>
      <c r="H338" s="226" t="s">
        <v>19</v>
      </c>
      <c r="I338" s="228"/>
      <c r="J338" s="225"/>
      <c r="K338" s="225"/>
      <c r="L338" s="229"/>
      <c r="M338" s="230"/>
      <c r="N338" s="231"/>
      <c r="O338" s="231"/>
      <c r="P338" s="231"/>
      <c r="Q338" s="231"/>
      <c r="R338" s="231"/>
      <c r="S338" s="231"/>
      <c r="T338" s="23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3" t="s">
        <v>134</v>
      </c>
      <c r="AU338" s="233" t="s">
        <v>83</v>
      </c>
      <c r="AV338" s="13" t="s">
        <v>80</v>
      </c>
      <c r="AW338" s="13" t="s">
        <v>33</v>
      </c>
      <c r="AX338" s="13" t="s">
        <v>72</v>
      </c>
      <c r="AY338" s="233" t="s">
        <v>121</v>
      </c>
    </row>
    <row r="339" s="14" customFormat="1">
      <c r="A339" s="14"/>
      <c r="B339" s="234"/>
      <c r="C339" s="235"/>
      <c r="D339" s="217" t="s">
        <v>134</v>
      </c>
      <c r="E339" s="236" t="s">
        <v>19</v>
      </c>
      <c r="F339" s="237" t="s">
        <v>458</v>
      </c>
      <c r="G339" s="235"/>
      <c r="H339" s="238">
        <v>20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4" t="s">
        <v>134</v>
      </c>
      <c r="AU339" s="244" t="s">
        <v>83</v>
      </c>
      <c r="AV339" s="14" t="s">
        <v>83</v>
      </c>
      <c r="AW339" s="14" t="s">
        <v>33</v>
      </c>
      <c r="AX339" s="14" t="s">
        <v>72</v>
      </c>
      <c r="AY339" s="244" t="s">
        <v>121</v>
      </c>
    </row>
    <row r="340" s="2" customFormat="1" ht="16.5" customHeight="1">
      <c r="A340" s="38"/>
      <c r="B340" s="39"/>
      <c r="C340" s="246" t="s">
        <v>459</v>
      </c>
      <c r="D340" s="246" t="s">
        <v>191</v>
      </c>
      <c r="E340" s="247" t="s">
        <v>460</v>
      </c>
      <c r="F340" s="248" t="s">
        <v>461</v>
      </c>
      <c r="G340" s="249" t="s">
        <v>307</v>
      </c>
      <c r="H340" s="250">
        <v>20.300000000000001</v>
      </c>
      <c r="I340" s="251"/>
      <c r="J340" s="252">
        <f>ROUND(I340*H340,2)</f>
        <v>0</v>
      </c>
      <c r="K340" s="248" t="s">
        <v>127</v>
      </c>
      <c r="L340" s="253"/>
      <c r="M340" s="254" t="s">
        <v>19</v>
      </c>
      <c r="N340" s="255" t="s">
        <v>43</v>
      </c>
      <c r="O340" s="84"/>
      <c r="P340" s="213">
        <f>O340*H340</f>
        <v>0</v>
      </c>
      <c r="Q340" s="213">
        <v>0.97999999999999998</v>
      </c>
      <c r="R340" s="213">
        <f>Q340*H340</f>
        <v>19.894000000000002</v>
      </c>
      <c r="S340" s="213">
        <v>0</v>
      </c>
      <c r="T340" s="214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15" t="s">
        <v>183</v>
      </c>
      <c r="AT340" s="215" t="s">
        <v>191</v>
      </c>
      <c r="AU340" s="215" t="s">
        <v>83</v>
      </c>
      <c r="AY340" s="17" t="s">
        <v>121</v>
      </c>
      <c r="BE340" s="216">
        <f>IF(N340="základní",J340,0)</f>
        <v>0</v>
      </c>
      <c r="BF340" s="216">
        <f>IF(N340="snížená",J340,0)</f>
        <v>0</v>
      </c>
      <c r="BG340" s="216">
        <f>IF(N340="zákl. přenesená",J340,0)</f>
        <v>0</v>
      </c>
      <c r="BH340" s="216">
        <f>IF(N340="sníž. přenesená",J340,0)</f>
        <v>0</v>
      </c>
      <c r="BI340" s="216">
        <f>IF(N340="nulová",J340,0)</f>
        <v>0</v>
      </c>
      <c r="BJ340" s="17" t="s">
        <v>80</v>
      </c>
      <c r="BK340" s="216">
        <f>ROUND(I340*H340,2)</f>
        <v>0</v>
      </c>
      <c r="BL340" s="17" t="s">
        <v>128</v>
      </c>
      <c r="BM340" s="215" t="s">
        <v>462</v>
      </c>
    </row>
    <row r="341" s="2" customFormat="1">
      <c r="A341" s="38"/>
      <c r="B341" s="39"/>
      <c r="C341" s="40"/>
      <c r="D341" s="217" t="s">
        <v>130</v>
      </c>
      <c r="E341" s="40"/>
      <c r="F341" s="218" t="s">
        <v>461</v>
      </c>
      <c r="G341" s="40"/>
      <c r="H341" s="40"/>
      <c r="I341" s="219"/>
      <c r="J341" s="40"/>
      <c r="K341" s="40"/>
      <c r="L341" s="44"/>
      <c r="M341" s="220"/>
      <c r="N341" s="221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130</v>
      </c>
      <c r="AU341" s="17" t="s">
        <v>83</v>
      </c>
    </row>
    <row r="342" s="14" customFormat="1">
      <c r="A342" s="14"/>
      <c r="B342" s="234"/>
      <c r="C342" s="235"/>
      <c r="D342" s="217" t="s">
        <v>134</v>
      </c>
      <c r="E342" s="235"/>
      <c r="F342" s="237" t="s">
        <v>463</v>
      </c>
      <c r="G342" s="235"/>
      <c r="H342" s="238">
        <v>20.300000000000001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4" t="s">
        <v>134</v>
      </c>
      <c r="AU342" s="244" t="s">
        <v>83</v>
      </c>
      <c r="AV342" s="14" t="s">
        <v>83</v>
      </c>
      <c r="AW342" s="14" t="s">
        <v>4</v>
      </c>
      <c r="AX342" s="14" t="s">
        <v>80</v>
      </c>
      <c r="AY342" s="244" t="s">
        <v>121</v>
      </c>
    </row>
    <row r="343" s="2" customFormat="1" ht="16.5" customHeight="1">
      <c r="A343" s="38"/>
      <c r="B343" s="39"/>
      <c r="C343" s="204" t="s">
        <v>464</v>
      </c>
      <c r="D343" s="204" t="s">
        <v>123</v>
      </c>
      <c r="E343" s="205" t="s">
        <v>465</v>
      </c>
      <c r="F343" s="206" t="s">
        <v>466</v>
      </c>
      <c r="G343" s="207" t="s">
        <v>147</v>
      </c>
      <c r="H343" s="208">
        <v>11.039999999999999</v>
      </c>
      <c r="I343" s="209"/>
      <c r="J343" s="210">
        <f>ROUND(I343*H343,2)</f>
        <v>0</v>
      </c>
      <c r="K343" s="206" t="s">
        <v>127</v>
      </c>
      <c r="L343" s="44"/>
      <c r="M343" s="211" t="s">
        <v>19</v>
      </c>
      <c r="N343" s="212" t="s">
        <v>43</v>
      </c>
      <c r="O343" s="84"/>
      <c r="P343" s="213">
        <f>O343*H343</f>
        <v>0</v>
      </c>
      <c r="Q343" s="213">
        <v>2.5122534999999999</v>
      </c>
      <c r="R343" s="213">
        <f>Q343*H343</f>
        <v>27.735278639999997</v>
      </c>
      <c r="S343" s="213">
        <v>0</v>
      </c>
      <c r="T343" s="214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15" t="s">
        <v>128</v>
      </c>
      <c r="AT343" s="215" t="s">
        <v>123</v>
      </c>
      <c r="AU343" s="215" t="s">
        <v>83</v>
      </c>
      <c r="AY343" s="17" t="s">
        <v>121</v>
      </c>
      <c r="BE343" s="216">
        <f>IF(N343="základní",J343,0)</f>
        <v>0</v>
      </c>
      <c r="BF343" s="216">
        <f>IF(N343="snížená",J343,0)</f>
        <v>0</v>
      </c>
      <c r="BG343" s="216">
        <f>IF(N343="zákl. přenesená",J343,0)</f>
        <v>0</v>
      </c>
      <c r="BH343" s="216">
        <f>IF(N343="sníž. přenesená",J343,0)</f>
        <v>0</v>
      </c>
      <c r="BI343" s="216">
        <f>IF(N343="nulová",J343,0)</f>
        <v>0</v>
      </c>
      <c r="BJ343" s="17" t="s">
        <v>80</v>
      </c>
      <c r="BK343" s="216">
        <f>ROUND(I343*H343,2)</f>
        <v>0</v>
      </c>
      <c r="BL343" s="17" t="s">
        <v>128</v>
      </c>
      <c r="BM343" s="215" t="s">
        <v>467</v>
      </c>
    </row>
    <row r="344" s="2" customFormat="1">
      <c r="A344" s="38"/>
      <c r="B344" s="39"/>
      <c r="C344" s="40"/>
      <c r="D344" s="217" t="s">
        <v>130</v>
      </c>
      <c r="E344" s="40"/>
      <c r="F344" s="218" t="s">
        <v>468</v>
      </c>
      <c r="G344" s="40"/>
      <c r="H344" s="40"/>
      <c r="I344" s="219"/>
      <c r="J344" s="40"/>
      <c r="K344" s="40"/>
      <c r="L344" s="44"/>
      <c r="M344" s="220"/>
      <c r="N344" s="221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130</v>
      </c>
      <c r="AU344" s="17" t="s">
        <v>83</v>
      </c>
    </row>
    <row r="345" s="2" customFormat="1">
      <c r="A345" s="38"/>
      <c r="B345" s="39"/>
      <c r="C345" s="40"/>
      <c r="D345" s="222" t="s">
        <v>132</v>
      </c>
      <c r="E345" s="40"/>
      <c r="F345" s="223" t="s">
        <v>469</v>
      </c>
      <c r="G345" s="40"/>
      <c r="H345" s="40"/>
      <c r="I345" s="219"/>
      <c r="J345" s="40"/>
      <c r="K345" s="40"/>
      <c r="L345" s="44"/>
      <c r="M345" s="220"/>
      <c r="N345" s="221"/>
      <c r="O345" s="84"/>
      <c r="P345" s="84"/>
      <c r="Q345" s="84"/>
      <c r="R345" s="84"/>
      <c r="S345" s="84"/>
      <c r="T345" s="85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132</v>
      </c>
      <c r="AU345" s="17" t="s">
        <v>83</v>
      </c>
    </row>
    <row r="346" s="13" customFormat="1">
      <c r="A346" s="13"/>
      <c r="B346" s="224"/>
      <c r="C346" s="225"/>
      <c r="D346" s="217" t="s">
        <v>134</v>
      </c>
      <c r="E346" s="226" t="s">
        <v>19</v>
      </c>
      <c r="F346" s="227" t="s">
        <v>354</v>
      </c>
      <c r="G346" s="225"/>
      <c r="H346" s="226" t="s">
        <v>19</v>
      </c>
      <c r="I346" s="228"/>
      <c r="J346" s="225"/>
      <c r="K346" s="225"/>
      <c r="L346" s="229"/>
      <c r="M346" s="230"/>
      <c r="N346" s="231"/>
      <c r="O346" s="231"/>
      <c r="P346" s="231"/>
      <c r="Q346" s="231"/>
      <c r="R346" s="231"/>
      <c r="S346" s="231"/>
      <c r="T346" s="23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3" t="s">
        <v>134</v>
      </c>
      <c r="AU346" s="233" t="s">
        <v>83</v>
      </c>
      <c r="AV346" s="13" t="s">
        <v>80</v>
      </c>
      <c r="AW346" s="13" t="s">
        <v>33</v>
      </c>
      <c r="AX346" s="13" t="s">
        <v>72</v>
      </c>
      <c r="AY346" s="233" t="s">
        <v>121</v>
      </c>
    </row>
    <row r="347" s="13" customFormat="1">
      <c r="A347" s="13"/>
      <c r="B347" s="224"/>
      <c r="C347" s="225"/>
      <c r="D347" s="217" t="s">
        <v>134</v>
      </c>
      <c r="E347" s="226" t="s">
        <v>19</v>
      </c>
      <c r="F347" s="227" t="s">
        <v>470</v>
      </c>
      <c r="G347" s="225"/>
      <c r="H347" s="226" t="s">
        <v>19</v>
      </c>
      <c r="I347" s="228"/>
      <c r="J347" s="225"/>
      <c r="K347" s="225"/>
      <c r="L347" s="229"/>
      <c r="M347" s="230"/>
      <c r="N347" s="231"/>
      <c r="O347" s="231"/>
      <c r="P347" s="231"/>
      <c r="Q347" s="231"/>
      <c r="R347" s="231"/>
      <c r="S347" s="231"/>
      <c r="T347" s="23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3" t="s">
        <v>134</v>
      </c>
      <c r="AU347" s="233" t="s">
        <v>83</v>
      </c>
      <c r="AV347" s="13" t="s">
        <v>80</v>
      </c>
      <c r="AW347" s="13" t="s">
        <v>33</v>
      </c>
      <c r="AX347" s="13" t="s">
        <v>72</v>
      </c>
      <c r="AY347" s="233" t="s">
        <v>121</v>
      </c>
    </row>
    <row r="348" s="14" customFormat="1">
      <c r="A348" s="14"/>
      <c r="B348" s="234"/>
      <c r="C348" s="235"/>
      <c r="D348" s="217" t="s">
        <v>134</v>
      </c>
      <c r="E348" s="236" t="s">
        <v>19</v>
      </c>
      <c r="F348" s="237" t="s">
        <v>471</v>
      </c>
      <c r="G348" s="235"/>
      <c r="H348" s="238">
        <v>11.039999999999999</v>
      </c>
      <c r="I348" s="239"/>
      <c r="J348" s="235"/>
      <c r="K348" s="235"/>
      <c r="L348" s="240"/>
      <c r="M348" s="241"/>
      <c r="N348" s="242"/>
      <c r="O348" s="242"/>
      <c r="P348" s="242"/>
      <c r="Q348" s="242"/>
      <c r="R348" s="242"/>
      <c r="S348" s="242"/>
      <c r="T348" s="24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4" t="s">
        <v>134</v>
      </c>
      <c r="AU348" s="244" t="s">
        <v>83</v>
      </c>
      <c r="AV348" s="14" t="s">
        <v>83</v>
      </c>
      <c r="AW348" s="14" t="s">
        <v>33</v>
      </c>
      <c r="AX348" s="14" t="s">
        <v>72</v>
      </c>
      <c r="AY348" s="244" t="s">
        <v>121</v>
      </c>
    </row>
    <row r="349" s="2" customFormat="1" ht="21.75" customHeight="1">
      <c r="A349" s="38"/>
      <c r="B349" s="39"/>
      <c r="C349" s="204" t="s">
        <v>472</v>
      </c>
      <c r="D349" s="204" t="s">
        <v>123</v>
      </c>
      <c r="E349" s="205" t="s">
        <v>473</v>
      </c>
      <c r="F349" s="206" t="s">
        <v>474</v>
      </c>
      <c r="G349" s="207" t="s">
        <v>126</v>
      </c>
      <c r="H349" s="208">
        <v>17632.581999999999</v>
      </c>
      <c r="I349" s="209"/>
      <c r="J349" s="210">
        <f>ROUND(I349*H349,2)</f>
        <v>0</v>
      </c>
      <c r="K349" s="206" t="s">
        <v>127</v>
      </c>
      <c r="L349" s="44"/>
      <c r="M349" s="211" t="s">
        <v>19</v>
      </c>
      <c r="N349" s="212" t="s">
        <v>43</v>
      </c>
      <c r="O349" s="84"/>
      <c r="P349" s="213">
        <f>O349*H349</f>
        <v>0</v>
      </c>
      <c r="Q349" s="213">
        <v>0.0014465000000000001</v>
      </c>
      <c r="R349" s="213">
        <f>Q349*H349</f>
        <v>25.505529863</v>
      </c>
      <c r="S349" s="213">
        <v>0</v>
      </c>
      <c r="T349" s="214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15" t="s">
        <v>128</v>
      </c>
      <c r="AT349" s="215" t="s">
        <v>123</v>
      </c>
      <c r="AU349" s="215" t="s">
        <v>83</v>
      </c>
      <c r="AY349" s="17" t="s">
        <v>121</v>
      </c>
      <c r="BE349" s="216">
        <f>IF(N349="základní",J349,0)</f>
        <v>0</v>
      </c>
      <c r="BF349" s="216">
        <f>IF(N349="snížená",J349,0)</f>
        <v>0</v>
      </c>
      <c r="BG349" s="216">
        <f>IF(N349="zákl. přenesená",J349,0)</f>
        <v>0</v>
      </c>
      <c r="BH349" s="216">
        <f>IF(N349="sníž. přenesená",J349,0)</f>
        <v>0</v>
      </c>
      <c r="BI349" s="216">
        <f>IF(N349="nulová",J349,0)</f>
        <v>0</v>
      </c>
      <c r="BJ349" s="17" t="s">
        <v>80</v>
      </c>
      <c r="BK349" s="216">
        <f>ROUND(I349*H349,2)</f>
        <v>0</v>
      </c>
      <c r="BL349" s="17" t="s">
        <v>128</v>
      </c>
      <c r="BM349" s="215" t="s">
        <v>475</v>
      </c>
    </row>
    <row r="350" s="2" customFormat="1">
      <c r="A350" s="38"/>
      <c r="B350" s="39"/>
      <c r="C350" s="40"/>
      <c r="D350" s="217" t="s">
        <v>130</v>
      </c>
      <c r="E350" s="40"/>
      <c r="F350" s="218" t="s">
        <v>476</v>
      </c>
      <c r="G350" s="40"/>
      <c r="H350" s="40"/>
      <c r="I350" s="219"/>
      <c r="J350" s="40"/>
      <c r="K350" s="40"/>
      <c r="L350" s="44"/>
      <c r="M350" s="220"/>
      <c r="N350" s="221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130</v>
      </c>
      <c r="AU350" s="17" t="s">
        <v>83</v>
      </c>
    </row>
    <row r="351" s="2" customFormat="1">
      <c r="A351" s="38"/>
      <c r="B351" s="39"/>
      <c r="C351" s="40"/>
      <c r="D351" s="222" t="s">
        <v>132</v>
      </c>
      <c r="E351" s="40"/>
      <c r="F351" s="223" t="s">
        <v>477</v>
      </c>
      <c r="G351" s="40"/>
      <c r="H351" s="40"/>
      <c r="I351" s="219"/>
      <c r="J351" s="40"/>
      <c r="K351" s="40"/>
      <c r="L351" s="44"/>
      <c r="M351" s="220"/>
      <c r="N351" s="221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132</v>
      </c>
      <c r="AU351" s="17" t="s">
        <v>83</v>
      </c>
    </row>
    <row r="352" s="2" customFormat="1">
      <c r="A352" s="38"/>
      <c r="B352" s="39"/>
      <c r="C352" s="40"/>
      <c r="D352" s="217" t="s">
        <v>142</v>
      </c>
      <c r="E352" s="40"/>
      <c r="F352" s="245" t="s">
        <v>151</v>
      </c>
      <c r="G352" s="40"/>
      <c r="H352" s="40"/>
      <c r="I352" s="219"/>
      <c r="J352" s="40"/>
      <c r="K352" s="40"/>
      <c r="L352" s="44"/>
      <c r="M352" s="220"/>
      <c r="N352" s="221"/>
      <c r="O352" s="84"/>
      <c r="P352" s="84"/>
      <c r="Q352" s="84"/>
      <c r="R352" s="84"/>
      <c r="S352" s="84"/>
      <c r="T352" s="85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142</v>
      </c>
      <c r="AU352" s="17" t="s">
        <v>83</v>
      </c>
    </row>
    <row r="353" s="13" customFormat="1">
      <c r="A353" s="13"/>
      <c r="B353" s="224"/>
      <c r="C353" s="225"/>
      <c r="D353" s="217" t="s">
        <v>134</v>
      </c>
      <c r="E353" s="226" t="s">
        <v>19</v>
      </c>
      <c r="F353" s="227" t="s">
        <v>203</v>
      </c>
      <c r="G353" s="225"/>
      <c r="H353" s="226" t="s">
        <v>19</v>
      </c>
      <c r="I353" s="228"/>
      <c r="J353" s="225"/>
      <c r="K353" s="225"/>
      <c r="L353" s="229"/>
      <c r="M353" s="230"/>
      <c r="N353" s="231"/>
      <c r="O353" s="231"/>
      <c r="P353" s="231"/>
      <c r="Q353" s="231"/>
      <c r="R353" s="231"/>
      <c r="S353" s="231"/>
      <c r="T353" s="23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3" t="s">
        <v>134</v>
      </c>
      <c r="AU353" s="233" t="s">
        <v>83</v>
      </c>
      <c r="AV353" s="13" t="s">
        <v>80</v>
      </c>
      <c r="AW353" s="13" t="s">
        <v>33</v>
      </c>
      <c r="AX353" s="13" t="s">
        <v>72</v>
      </c>
      <c r="AY353" s="233" t="s">
        <v>121</v>
      </c>
    </row>
    <row r="354" s="13" customFormat="1">
      <c r="A354" s="13"/>
      <c r="B354" s="224"/>
      <c r="C354" s="225"/>
      <c r="D354" s="217" t="s">
        <v>134</v>
      </c>
      <c r="E354" s="226" t="s">
        <v>19</v>
      </c>
      <c r="F354" s="227" t="s">
        <v>153</v>
      </c>
      <c r="G354" s="225"/>
      <c r="H354" s="226" t="s">
        <v>19</v>
      </c>
      <c r="I354" s="228"/>
      <c r="J354" s="225"/>
      <c r="K354" s="225"/>
      <c r="L354" s="229"/>
      <c r="M354" s="230"/>
      <c r="N354" s="231"/>
      <c r="O354" s="231"/>
      <c r="P354" s="231"/>
      <c r="Q354" s="231"/>
      <c r="R354" s="231"/>
      <c r="S354" s="231"/>
      <c r="T354" s="23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3" t="s">
        <v>134</v>
      </c>
      <c r="AU354" s="233" t="s">
        <v>83</v>
      </c>
      <c r="AV354" s="13" t="s">
        <v>80</v>
      </c>
      <c r="AW354" s="13" t="s">
        <v>33</v>
      </c>
      <c r="AX354" s="13" t="s">
        <v>72</v>
      </c>
      <c r="AY354" s="233" t="s">
        <v>121</v>
      </c>
    </row>
    <row r="355" s="14" customFormat="1">
      <c r="A355" s="14"/>
      <c r="B355" s="234"/>
      <c r="C355" s="235"/>
      <c r="D355" s="217" t="s">
        <v>134</v>
      </c>
      <c r="E355" s="236" t="s">
        <v>19</v>
      </c>
      <c r="F355" s="237" t="s">
        <v>478</v>
      </c>
      <c r="G355" s="235"/>
      <c r="H355" s="238">
        <v>17632.581999999999</v>
      </c>
      <c r="I355" s="239"/>
      <c r="J355" s="235"/>
      <c r="K355" s="235"/>
      <c r="L355" s="240"/>
      <c r="M355" s="241"/>
      <c r="N355" s="242"/>
      <c r="O355" s="242"/>
      <c r="P355" s="242"/>
      <c r="Q355" s="242"/>
      <c r="R355" s="242"/>
      <c r="S355" s="242"/>
      <c r="T355" s="24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4" t="s">
        <v>134</v>
      </c>
      <c r="AU355" s="244" t="s">
        <v>83</v>
      </c>
      <c r="AV355" s="14" t="s">
        <v>83</v>
      </c>
      <c r="AW355" s="14" t="s">
        <v>33</v>
      </c>
      <c r="AX355" s="14" t="s">
        <v>72</v>
      </c>
      <c r="AY355" s="244" t="s">
        <v>121</v>
      </c>
    </row>
    <row r="356" s="2" customFormat="1" ht="21.75" customHeight="1">
      <c r="A356" s="38"/>
      <c r="B356" s="39"/>
      <c r="C356" s="204" t="s">
        <v>479</v>
      </c>
      <c r="D356" s="204" t="s">
        <v>123</v>
      </c>
      <c r="E356" s="205" t="s">
        <v>480</v>
      </c>
      <c r="F356" s="206" t="s">
        <v>481</v>
      </c>
      <c r="G356" s="207" t="s">
        <v>307</v>
      </c>
      <c r="H356" s="208">
        <v>19.600000000000001</v>
      </c>
      <c r="I356" s="209"/>
      <c r="J356" s="210">
        <f>ROUND(I356*H356,2)</f>
        <v>0</v>
      </c>
      <c r="K356" s="206" t="s">
        <v>127</v>
      </c>
      <c r="L356" s="44"/>
      <c r="M356" s="211" t="s">
        <v>19</v>
      </c>
      <c r="N356" s="212" t="s">
        <v>43</v>
      </c>
      <c r="O356" s="84"/>
      <c r="P356" s="213">
        <f>O356*H356</f>
        <v>0</v>
      </c>
      <c r="Q356" s="213">
        <v>0.00060506299999999998</v>
      </c>
      <c r="R356" s="213">
        <f>Q356*H356</f>
        <v>0.0118592348</v>
      </c>
      <c r="S356" s="213">
        <v>0</v>
      </c>
      <c r="T356" s="214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15" t="s">
        <v>128</v>
      </c>
      <c r="AT356" s="215" t="s">
        <v>123</v>
      </c>
      <c r="AU356" s="215" t="s">
        <v>83</v>
      </c>
      <c r="AY356" s="17" t="s">
        <v>121</v>
      </c>
      <c r="BE356" s="216">
        <f>IF(N356="základní",J356,0)</f>
        <v>0</v>
      </c>
      <c r="BF356" s="216">
        <f>IF(N356="snížená",J356,0)</f>
        <v>0</v>
      </c>
      <c r="BG356" s="216">
        <f>IF(N356="zákl. přenesená",J356,0)</f>
        <v>0</v>
      </c>
      <c r="BH356" s="216">
        <f>IF(N356="sníž. přenesená",J356,0)</f>
        <v>0</v>
      </c>
      <c r="BI356" s="216">
        <f>IF(N356="nulová",J356,0)</f>
        <v>0</v>
      </c>
      <c r="BJ356" s="17" t="s">
        <v>80</v>
      </c>
      <c r="BK356" s="216">
        <f>ROUND(I356*H356,2)</f>
        <v>0</v>
      </c>
      <c r="BL356" s="17" t="s">
        <v>128</v>
      </c>
      <c r="BM356" s="215" t="s">
        <v>482</v>
      </c>
    </row>
    <row r="357" s="2" customFormat="1">
      <c r="A357" s="38"/>
      <c r="B357" s="39"/>
      <c r="C357" s="40"/>
      <c r="D357" s="217" t="s">
        <v>130</v>
      </c>
      <c r="E357" s="40"/>
      <c r="F357" s="218" t="s">
        <v>483</v>
      </c>
      <c r="G357" s="40"/>
      <c r="H357" s="40"/>
      <c r="I357" s="219"/>
      <c r="J357" s="40"/>
      <c r="K357" s="40"/>
      <c r="L357" s="44"/>
      <c r="M357" s="220"/>
      <c r="N357" s="221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130</v>
      </c>
      <c r="AU357" s="17" t="s">
        <v>83</v>
      </c>
    </row>
    <row r="358" s="2" customFormat="1">
      <c r="A358" s="38"/>
      <c r="B358" s="39"/>
      <c r="C358" s="40"/>
      <c r="D358" s="222" t="s">
        <v>132</v>
      </c>
      <c r="E358" s="40"/>
      <c r="F358" s="223" t="s">
        <v>484</v>
      </c>
      <c r="G358" s="40"/>
      <c r="H358" s="40"/>
      <c r="I358" s="219"/>
      <c r="J358" s="40"/>
      <c r="K358" s="40"/>
      <c r="L358" s="44"/>
      <c r="M358" s="220"/>
      <c r="N358" s="221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132</v>
      </c>
      <c r="AU358" s="17" t="s">
        <v>83</v>
      </c>
    </row>
    <row r="359" s="13" customFormat="1">
      <c r="A359" s="13"/>
      <c r="B359" s="224"/>
      <c r="C359" s="225"/>
      <c r="D359" s="217" t="s">
        <v>134</v>
      </c>
      <c r="E359" s="226" t="s">
        <v>19</v>
      </c>
      <c r="F359" s="227" t="s">
        <v>485</v>
      </c>
      <c r="G359" s="225"/>
      <c r="H359" s="226" t="s">
        <v>19</v>
      </c>
      <c r="I359" s="228"/>
      <c r="J359" s="225"/>
      <c r="K359" s="225"/>
      <c r="L359" s="229"/>
      <c r="M359" s="230"/>
      <c r="N359" s="231"/>
      <c r="O359" s="231"/>
      <c r="P359" s="231"/>
      <c r="Q359" s="231"/>
      <c r="R359" s="231"/>
      <c r="S359" s="231"/>
      <c r="T359" s="23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3" t="s">
        <v>134</v>
      </c>
      <c r="AU359" s="233" t="s">
        <v>83</v>
      </c>
      <c r="AV359" s="13" t="s">
        <v>80</v>
      </c>
      <c r="AW359" s="13" t="s">
        <v>33</v>
      </c>
      <c r="AX359" s="13" t="s">
        <v>72</v>
      </c>
      <c r="AY359" s="233" t="s">
        <v>121</v>
      </c>
    </row>
    <row r="360" s="13" customFormat="1">
      <c r="A360" s="13"/>
      <c r="B360" s="224"/>
      <c r="C360" s="225"/>
      <c r="D360" s="217" t="s">
        <v>134</v>
      </c>
      <c r="E360" s="226" t="s">
        <v>19</v>
      </c>
      <c r="F360" s="227" t="s">
        <v>223</v>
      </c>
      <c r="G360" s="225"/>
      <c r="H360" s="226" t="s">
        <v>19</v>
      </c>
      <c r="I360" s="228"/>
      <c r="J360" s="225"/>
      <c r="K360" s="225"/>
      <c r="L360" s="229"/>
      <c r="M360" s="230"/>
      <c r="N360" s="231"/>
      <c r="O360" s="231"/>
      <c r="P360" s="231"/>
      <c r="Q360" s="231"/>
      <c r="R360" s="231"/>
      <c r="S360" s="231"/>
      <c r="T360" s="23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3" t="s">
        <v>134</v>
      </c>
      <c r="AU360" s="233" t="s">
        <v>83</v>
      </c>
      <c r="AV360" s="13" t="s">
        <v>80</v>
      </c>
      <c r="AW360" s="13" t="s">
        <v>33</v>
      </c>
      <c r="AX360" s="13" t="s">
        <v>72</v>
      </c>
      <c r="AY360" s="233" t="s">
        <v>121</v>
      </c>
    </row>
    <row r="361" s="14" customFormat="1">
      <c r="A361" s="14"/>
      <c r="B361" s="234"/>
      <c r="C361" s="235"/>
      <c r="D361" s="217" t="s">
        <v>134</v>
      </c>
      <c r="E361" s="236" t="s">
        <v>19</v>
      </c>
      <c r="F361" s="237" t="s">
        <v>486</v>
      </c>
      <c r="G361" s="235"/>
      <c r="H361" s="238">
        <v>19.600000000000001</v>
      </c>
      <c r="I361" s="239"/>
      <c r="J361" s="235"/>
      <c r="K361" s="235"/>
      <c r="L361" s="240"/>
      <c r="M361" s="241"/>
      <c r="N361" s="242"/>
      <c r="O361" s="242"/>
      <c r="P361" s="242"/>
      <c r="Q361" s="242"/>
      <c r="R361" s="242"/>
      <c r="S361" s="242"/>
      <c r="T361" s="24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4" t="s">
        <v>134</v>
      </c>
      <c r="AU361" s="244" t="s">
        <v>83</v>
      </c>
      <c r="AV361" s="14" t="s">
        <v>83</v>
      </c>
      <c r="AW361" s="14" t="s">
        <v>33</v>
      </c>
      <c r="AX361" s="14" t="s">
        <v>72</v>
      </c>
      <c r="AY361" s="244" t="s">
        <v>121</v>
      </c>
    </row>
    <row r="362" s="2" customFormat="1" ht="16.5" customHeight="1">
      <c r="A362" s="38"/>
      <c r="B362" s="39"/>
      <c r="C362" s="204" t="s">
        <v>487</v>
      </c>
      <c r="D362" s="204" t="s">
        <v>123</v>
      </c>
      <c r="E362" s="205" t="s">
        <v>488</v>
      </c>
      <c r="F362" s="206" t="s">
        <v>489</v>
      </c>
      <c r="G362" s="207" t="s">
        <v>307</v>
      </c>
      <c r="H362" s="208">
        <v>19.600000000000001</v>
      </c>
      <c r="I362" s="209"/>
      <c r="J362" s="210">
        <f>ROUND(I362*H362,2)</f>
        <v>0</v>
      </c>
      <c r="K362" s="206" t="s">
        <v>127</v>
      </c>
      <c r="L362" s="44"/>
      <c r="M362" s="211" t="s">
        <v>19</v>
      </c>
      <c r="N362" s="212" t="s">
        <v>43</v>
      </c>
      <c r="O362" s="84"/>
      <c r="P362" s="213">
        <f>O362*H362</f>
        <v>0</v>
      </c>
      <c r="Q362" s="213">
        <v>1.6449999999999999E-06</v>
      </c>
      <c r="R362" s="213">
        <f>Q362*H362</f>
        <v>3.2242000000000001E-05</v>
      </c>
      <c r="S362" s="213">
        <v>0</v>
      </c>
      <c r="T362" s="214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15" t="s">
        <v>128</v>
      </c>
      <c r="AT362" s="215" t="s">
        <v>123</v>
      </c>
      <c r="AU362" s="215" t="s">
        <v>83</v>
      </c>
      <c r="AY362" s="17" t="s">
        <v>121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17" t="s">
        <v>80</v>
      </c>
      <c r="BK362" s="216">
        <f>ROUND(I362*H362,2)</f>
        <v>0</v>
      </c>
      <c r="BL362" s="17" t="s">
        <v>128</v>
      </c>
      <c r="BM362" s="215" t="s">
        <v>490</v>
      </c>
    </row>
    <row r="363" s="2" customFormat="1">
      <c r="A363" s="38"/>
      <c r="B363" s="39"/>
      <c r="C363" s="40"/>
      <c r="D363" s="217" t="s">
        <v>130</v>
      </c>
      <c r="E363" s="40"/>
      <c r="F363" s="218" t="s">
        <v>491</v>
      </c>
      <c r="G363" s="40"/>
      <c r="H363" s="40"/>
      <c r="I363" s="219"/>
      <c r="J363" s="40"/>
      <c r="K363" s="40"/>
      <c r="L363" s="44"/>
      <c r="M363" s="220"/>
      <c r="N363" s="221"/>
      <c r="O363" s="84"/>
      <c r="P363" s="84"/>
      <c r="Q363" s="84"/>
      <c r="R363" s="84"/>
      <c r="S363" s="84"/>
      <c r="T363" s="85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130</v>
      </c>
      <c r="AU363" s="17" t="s">
        <v>83</v>
      </c>
    </row>
    <row r="364" s="2" customFormat="1">
      <c r="A364" s="38"/>
      <c r="B364" s="39"/>
      <c r="C364" s="40"/>
      <c r="D364" s="222" t="s">
        <v>132</v>
      </c>
      <c r="E364" s="40"/>
      <c r="F364" s="223" t="s">
        <v>492</v>
      </c>
      <c r="G364" s="40"/>
      <c r="H364" s="40"/>
      <c r="I364" s="219"/>
      <c r="J364" s="40"/>
      <c r="K364" s="40"/>
      <c r="L364" s="44"/>
      <c r="M364" s="220"/>
      <c r="N364" s="221"/>
      <c r="O364" s="84"/>
      <c r="P364" s="84"/>
      <c r="Q364" s="84"/>
      <c r="R364" s="84"/>
      <c r="S364" s="84"/>
      <c r="T364" s="85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132</v>
      </c>
      <c r="AU364" s="17" t="s">
        <v>83</v>
      </c>
    </row>
    <row r="365" s="13" customFormat="1">
      <c r="A365" s="13"/>
      <c r="B365" s="224"/>
      <c r="C365" s="225"/>
      <c r="D365" s="217" t="s">
        <v>134</v>
      </c>
      <c r="E365" s="226" t="s">
        <v>19</v>
      </c>
      <c r="F365" s="227" t="s">
        <v>135</v>
      </c>
      <c r="G365" s="225"/>
      <c r="H365" s="226" t="s">
        <v>19</v>
      </c>
      <c r="I365" s="228"/>
      <c r="J365" s="225"/>
      <c r="K365" s="225"/>
      <c r="L365" s="229"/>
      <c r="M365" s="230"/>
      <c r="N365" s="231"/>
      <c r="O365" s="231"/>
      <c r="P365" s="231"/>
      <c r="Q365" s="231"/>
      <c r="R365" s="231"/>
      <c r="S365" s="231"/>
      <c r="T365" s="23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3" t="s">
        <v>134</v>
      </c>
      <c r="AU365" s="233" t="s">
        <v>83</v>
      </c>
      <c r="AV365" s="13" t="s">
        <v>80</v>
      </c>
      <c r="AW365" s="13" t="s">
        <v>33</v>
      </c>
      <c r="AX365" s="13" t="s">
        <v>72</v>
      </c>
      <c r="AY365" s="233" t="s">
        <v>121</v>
      </c>
    </row>
    <row r="366" s="13" customFormat="1">
      <c r="A366" s="13"/>
      <c r="B366" s="224"/>
      <c r="C366" s="225"/>
      <c r="D366" s="217" t="s">
        <v>134</v>
      </c>
      <c r="E366" s="226" t="s">
        <v>19</v>
      </c>
      <c r="F366" s="227" t="s">
        <v>223</v>
      </c>
      <c r="G366" s="225"/>
      <c r="H366" s="226" t="s">
        <v>19</v>
      </c>
      <c r="I366" s="228"/>
      <c r="J366" s="225"/>
      <c r="K366" s="225"/>
      <c r="L366" s="229"/>
      <c r="M366" s="230"/>
      <c r="N366" s="231"/>
      <c r="O366" s="231"/>
      <c r="P366" s="231"/>
      <c r="Q366" s="231"/>
      <c r="R366" s="231"/>
      <c r="S366" s="231"/>
      <c r="T366" s="23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3" t="s">
        <v>134</v>
      </c>
      <c r="AU366" s="233" t="s">
        <v>83</v>
      </c>
      <c r="AV366" s="13" t="s">
        <v>80</v>
      </c>
      <c r="AW366" s="13" t="s">
        <v>33</v>
      </c>
      <c r="AX366" s="13" t="s">
        <v>72</v>
      </c>
      <c r="AY366" s="233" t="s">
        <v>121</v>
      </c>
    </row>
    <row r="367" s="14" customFormat="1">
      <c r="A367" s="14"/>
      <c r="B367" s="234"/>
      <c r="C367" s="235"/>
      <c r="D367" s="217" t="s">
        <v>134</v>
      </c>
      <c r="E367" s="236" t="s">
        <v>19</v>
      </c>
      <c r="F367" s="237" t="s">
        <v>493</v>
      </c>
      <c r="G367" s="235"/>
      <c r="H367" s="238">
        <v>19.600000000000001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4" t="s">
        <v>134</v>
      </c>
      <c r="AU367" s="244" t="s">
        <v>83</v>
      </c>
      <c r="AV367" s="14" t="s">
        <v>83</v>
      </c>
      <c r="AW367" s="14" t="s">
        <v>33</v>
      </c>
      <c r="AX367" s="14" t="s">
        <v>72</v>
      </c>
      <c r="AY367" s="244" t="s">
        <v>121</v>
      </c>
    </row>
    <row r="368" s="2" customFormat="1" ht="16.5" customHeight="1">
      <c r="A368" s="38"/>
      <c r="B368" s="39"/>
      <c r="C368" s="204" t="s">
        <v>494</v>
      </c>
      <c r="D368" s="204" t="s">
        <v>123</v>
      </c>
      <c r="E368" s="205" t="s">
        <v>495</v>
      </c>
      <c r="F368" s="206" t="s">
        <v>496</v>
      </c>
      <c r="G368" s="207" t="s">
        <v>307</v>
      </c>
      <c r="H368" s="208">
        <v>60</v>
      </c>
      <c r="I368" s="209"/>
      <c r="J368" s="210">
        <f>ROUND(I368*H368,2)</f>
        <v>0</v>
      </c>
      <c r="K368" s="206" t="s">
        <v>127</v>
      </c>
      <c r="L368" s="44"/>
      <c r="M368" s="211" t="s">
        <v>19</v>
      </c>
      <c r="N368" s="212" t="s">
        <v>43</v>
      </c>
      <c r="O368" s="84"/>
      <c r="P368" s="213">
        <f>O368*H368</f>
        <v>0</v>
      </c>
      <c r="Q368" s="213">
        <v>0</v>
      </c>
      <c r="R368" s="213">
        <f>Q368*H368</f>
        <v>0</v>
      </c>
      <c r="S368" s="213">
        <v>0</v>
      </c>
      <c r="T368" s="21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15" t="s">
        <v>128</v>
      </c>
      <c r="AT368" s="215" t="s">
        <v>123</v>
      </c>
      <c r="AU368" s="215" t="s">
        <v>83</v>
      </c>
      <c r="AY368" s="17" t="s">
        <v>121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17" t="s">
        <v>80</v>
      </c>
      <c r="BK368" s="216">
        <f>ROUND(I368*H368,2)</f>
        <v>0</v>
      </c>
      <c r="BL368" s="17" t="s">
        <v>128</v>
      </c>
      <c r="BM368" s="215" t="s">
        <v>497</v>
      </c>
    </row>
    <row r="369" s="2" customFormat="1">
      <c r="A369" s="38"/>
      <c r="B369" s="39"/>
      <c r="C369" s="40"/>
      <c r="D369" s="217" t="s">
        <v>130</v>
      </c>
      <c r="E369" s="40"/>
      <c r="F369" s="218" t="s">
        <v>498</v>
      </c>
      <c r="G369" s="40"/>
      <c r="H369" s="40"/>
      <c r="I369" s="219"/>
      <c r="J369" s="40"/>
      <c r="K369" s="40"/>
      <c r="L369" s="44"/>
      <c r="M369" s="220"/>
      <c r="N369" s="221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130</v>
      </c>
      <c r="AU369" s="17" t="s">
        <v>83</v>
      </c>
    </row>
    <row r="370" s="2" customFormat="1">
      <c r="A370" s="38"/>
      <c r="B370" s="39"/>
      <c r="C370" s="40"/>
      <c r="D370" s="222" t="s">
        <v>132</v>
      </c>
      <c r="E370" s="40"/>
      <c r="F370" s="223" t="s">
        <v>499</v>
      </c>
      <c r="G370" s="40"/>
      <c r="H370" s="40"/>
      <c r="I370" s="219"/>
      <c r="J370" s="40"/>
      <c r="K370" s="40"/>
      <c r="L370" s="44"/>
      <c r="M370" s="220"/>
      <c r="N370" s="221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132</v>
      </c>
      <c r="AU370" s="17" t="s">
        <v>83</v>
      </c>
    </row>
    <row r="371" s="2" customFormat="1">
      <c r="A371" s="38"/>
      <c r="B371" s="39"/>
      <c r="C371" s="40"/>
      <c r="D371" s="217" t="s">
        <v>142</v>
      </c>
      <c r="E371" s="40"/>
      <c r="F371" s="245" t="s">
        <v>500</v>
      </c>
      <c r="G371" s="40"/>
      <c r="H371" s="40"/>
      <c r="I371" s="219"/>
      <c r="J371" s="40"/>
      <c r="K371" s="40"/>
      <c r="L371" s="44"/>
      <c r="M371" s="220"/>
      <c r="N371" s="221"/>
      <c r="O371" s="84"/>
      <c r="P371" s="84"/>
      <c r="Q371" s="84"/>
      <c r="R371" s="84"/>
      <c r="S371" s="84"/>
      <c r="T371" s="85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142</v>
      </c>
      <c r="AU371" s="17" t="s">
        <v>83</v>
      </c>
    </row>
    <row r="372" s="13" customFormat="1">
      <c r="A372" s="13"/>
      <c r="B372" s="224"/>
      <c r="C372" s="225"/>
      <c r="D372" s="217" t="s">
        <v>134</v>
      </c>
      <c r="E372" s="226" t="s">
        <v>19</v>
      </c>
      <c r="F372" s="227" t="s">
        <v>456</v>
      </c>
      <c r="G372" s="225"/>
      <c r="H372" s="226" t="s">
        <v>19</v>
      </c>
      <c r="I372" s="228"/>
      <c r="J372" s="225"/>
      <c r="K372" s="225"/>
      <c r="L372" s="229"/>
      <c r="M372" s="230"/>
      <c r="N372" s="231"/>
      <c r="O372" s="231"/>
      <c r="P372" s="231"/>
      <c r="Q372" s="231"/>
      <c r="R372" s="231"/>
      <c r="S372" s="231"/>
      <c r="T372" s="23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3" t="s">
        <v>134</v>
      </c>
      <c r="AU372" s="233" t="s">
        <v>83</v>
      </c>
      <c r="AV372" s="13" t="s">
        <v>80</v>
      </c>
      <c r="AW372" s="13" t="s">
        <v>33</v>
      </c>
      <c r="AX372" s="13" t="s">
        <v>72</v>
      </c>
      <c r="AY372" s="233" t="s">
        <v>121</v>
      </c>
    </row>
    <row r="373" s="13" customFormat="1">
      <c r="A373" s="13"/>
      <c r="B373" s="224"/>
      <c r="C373" s="225"/>
      <c r="D373" s="217" t="s">
        <v>134</v>
      </c>
      <c r="E373" s="226" t="s">
        <v>19</v>
      </c>
      <c r="F373" s="227" t="s">
        <v>457</v>
      </c>
      <c r="G373" s="225"/>
      <c r="H373" s="226" t="s">
        <v>19</v>
      </c>
      <c r="I373" s="228"/>
      <c r="J373" s="225"/>
      <c r="K373" s="225"/>
      <c r="L373" s="229"/>
      <c r="M373" s="230"/>
      <c r="N373" s="231"/>
      <c r="O373" s="231"/>
      <c r="P373" s="231"/>
      <c r="Q373" s="231"/>
      <c r="R373" s="231"/>
      <c r="S373" s="231"/>
      <c r="T373" s="23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3" t="s">
        <v>134</v>
      </c>
      <c r="AU373" s="233" t="s">
        <v>83</v>
      </c>
      <c r="AV373" s="13" t="s">
        <v>80</v>
      </c>
      <c r="AW373" s="13" t="s">
        <v>33</v>
      </c>
      <c r="AX373" s="13" t="s">
        <v>72</v>
      </c>
      <c r="AY373" s="233" t="s">
        <v>121</v>
      </c>
    </row>
    <row r="374" s="14" customFormat="1">
      <c r="A374" s="14"/>
      <c r="B374" s="234"/>
      <c r="C374" s="235"/>
      <c r="D374" s="217" t="s">
        <v>134</v>
      </c>
      <c r="E374" s="236" t="s">
        <v>19</v>
      </c>
      <c r="F374" s="237" t="s">
        <v>501</v>
      </c>
      <c r="G374" s="235"/>
      <c r="H374" s="238">
        <v>60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4" t="s">
        <v>134</v>
      </c>
      <c r="AU374" s="244" t="s">
        <v>83</v>
      </c>
      <c r="AV374" s="14" t="s">
        <v>83</v>
      </c>
      <c r="AW374" s="14" t="s">
        <v>33</v>
      </c>
      <c r="AX374" s="14" t="s">
        <v>72</v>
      </c>
      <c r="AY374" s="244" t="s">
        <v>121</v>
      </c>
    </row>
    <row r="375" s="2" customFormat="1" ht="16.5" customHeight="1">
      <c r="A375" s="38"/>
      <c r="B375" s="39"/>
      <c r="C375" s="204" t="s">
        <v>502</v>
      </c>
      <c r="D375" s="204" t="s">
        <v>123</v>
      </c>
      <c r="E375" s="205" t="s">
        <v>503</v>
      </c>
      <c r="F375" s="206" t="s">
        <v>504</v>
      </c>
      <c r="G375" s="207" t="s">
        <v>307</v>
      </c>
      <c r="H375" s="208">
        <v>12.4</v>
      </c>
      <c r="I375" s="209"/>
      <c r="J375" s="210">
        <f>ROUND(I375*H375,2)</f>
        <v>0</v>
      </c>
      <c r="K375" s="206" t="s">
        <v>127</v>
      </c>
      <c r="L375" s="44"/>
      <c r="M375" s="211" t="s">
        <v>19</v>
      </c>
      <c r="N375" s="212" t="s">
        <v>43</v>
      </c>
      <c r="O375" s="84"/>
      <c r="P375" s="213">
        <f>O375*H375</f>
        <v>0</v>
      </c>
      <c r="Q375" s="213">
        <v>7.7399999999999998E-05</v>
      </c>
      <c r="R375" s="213">
        <f>Q375*H375</f>
        <v>0.00095976000000000004</v>
      </c>
      <c r="S375" s="213">
        <v>0</v>
      </c>
      <c r="T375" s="214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15" t="s">
        <v>128</v>
      </c>
      <c r="AT375" s="215" t="s">
        <v>123</v>
      </c>
      <c r="AU375" s="215" t="s">
        <v>83</v>
      </c>
      <c r="AY375" s="17" t="s">
        <v>121</v>
      </c>
      <c r="BE375" s="216">
        <f>IF(N375="základní",J375,0)</f>
        <v>0</v>
      </c>
      <c r="BF375" s="216">
        <f>IF(N375="snížená",J375,0)</f>
        <v>0</v>
      </c>
      <c r="BG375" s="216">
        <f>IF(N375="zákl. přenesená",J375,0)</f>
        <v>0</v>
      </c>
      <c r="BH375" s="216">
        <f>IF(N375="sníž. přenesená",J375,0)</f>
        <v>0</v>
      </c>
      <c r="BI375" s="216">
        <f>IF(N375="nulová",J375,0)</f>
        <v>0</v>
      </c>
      <c r="BJ375" s="17" t="s">
        <v>80</v>
      </c>
      <c r="BK375" s="216">
        <f>ROUND(I375*H375,2)</f>
        <v>0</v>
      </c>
      <c r="BL375" s="17" t="s">
        <v>128</v>
      </c>
      <c r="BM375" s="215" t="s">
        <v>505</v>
      </c>
    </row>
    <row r="376" s="2" customFormat="1">
      <c r="A376" s="38"/>
      <c r="B376" s="39"/>
      <c r="C376" s="40"/>
      <c r="D376" s="217" t="s">
        <v>130</v>
      </c>
      <c r="E376" s="40"/>
      <c r="F376" s="218" t="s">
        <v>506</v>
      </c>
      <c r="G376" s="40"/>
      <c r="H376" s="40"/>
      <c r="I376" s="219"/>
      <c r="J376" s="40"/>
      <c r="K376" s="40"/>
      <c r="L376" s="44"/>
      <c r="M376" s="220"/>
      <c r="N376" s="221"/>
      <c r="O376" s="84"/>
      <c r="P376" s="84"/>
      <c r="Q376" s="84"/>
      <c r="R376" s="84"/>
      <c r="S376" s="84"/>
      <c r="T376" s="85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130</v>
      </c>
      <c r="AU376" s="17" t="s">
        <v>83</v>
      </c>
    </row>
    <row r="377" s="2" customFormat="1">
      <c r="A377" s="38"/>
      <c r="B377" s="39"/>
      <c r="C377" s="40"/>
      <c r="D377" s="222" t="s">
        <v>132</v>
      </c>
      <c r="E377" s="40"/>
      <c r="F377" s="223" t="s">
        <v>507</v>
      </c>
      <c r="G377" s="40"/>
      <c r="H377" s="40"/>
      <c r="I377" s="219"/>
      <c r="J377" s="40"/>
      <c r="K377" s="40"/>
      <c r="L377" s="44"/>
      <c r="M377" s="220"/>
      <c r="N377" s="221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132</v>
      </c>
      <c r="AU377" s="17" t="s">
        <v>83</v>
      </c>
    </row>
    <row r="378" s="2" customFormat="1">
      <c r="A378" s="38"/>
      <c r="B378" s="39"/>
      <c r="C378" s="40"/>
      <c r="D378" s="217" t="s">
        <v>142</v>
      </c>
      <c r="E378" s="40"/>
      <c r="F378" s="245" t="s">
        <v>508</v>
      </c>
      <c r="G378" s="40"/>
      <c r="H378" s="40"/>
      <c r="I378" s="219"/>
      <c r="J378" s="40"/>
      <c r="K378" s="40"/>
      <c r="L378" s="44"/>
      <c r="M378" s="220"/>
      <c r="N378" s="221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142</v>
      </c>
      <c r="AU378" s="17" t="s">
        <v>83</v>
      </c>
    </row>
    <row r="379" s="13" customFormat="1">
      <c r="A379" s="13"/>
      <c r="B379" s="224"/>
      <c r="C379" s="225"/>
      <c r="D379" s="217" t="s">
        <v>134</v>
      </c>
      <c r="E379" s="226" t="s">
        <v>19</v>
      </c>
      <c r="F379" s="227" t="s">
        <v>456</v>
      </c>
      <c r="G379" s="225"/>
      <c r="H379" s="226" t="s">
        <v>19</v>
      </c>
      <c r="I379" s="228"/>
      <c r="J379" s="225"/>
      <c r="K379" s="225"/>
      <c r="L379" s="229"/>
      <c r="M379" s="230"/>
      <c r="N379" s="231"/>
      <c r="O379" s="231"/>
      <c r="P379" s="231"/>
      <c r="Q379" s="231"/>
      <c r="R379" s="231"/>
      <c r="S379" s="231"/>
      <c r="T379" s="23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3" t="s">
        <v>134</v>
      </c>
      <c r="AU379" s="233" t="s">
        <v>83</v>
      </c>
      <c r="AV379" s="13" t="s">
        <v>80</v>
      </c>
      <c r="AW379" s="13" t="s">
        <v>33</v>
      </c>
      <c r="AX379" s="13" t="s">
        <v>72</v>
      </c>
      <c r="AY379" s="233" t="s">
        <v>121</v>
      </c>
    </row>
    <row r="380" s="13" customFormat="1">
      <c r="A380" s="13"/>
      <c r="B380" s="224"/>
      <c r="C380" s="225"/>
      <c r="D380" s="217" t="s">
        <v>134</v>
      </c>
      <c r="E380" s="226" t="s">
        <v>19</v>
      </c>
      <c r="F380" s="227" t="s">
        <v>457</v>
      </c>
      <c r="G380" s="225"/>
      <c r="H380" s="226" t="s">
        <v>19</v>
      </c>
      <c r="I380" s="228"/>
      <c r="J380" s="225"/>
      <c r="K380" s="225"/>
      <c r="L380" s="229"/>
      <c r="M380" s="230"/>
      <c r="N380" s="231"/>
      <c r="O380" s="231"/>
      <c r="P380" s="231"/>
      <c r="Q380" s="231"/>
      <c r="R380" s="231"/>
      <c r="S380" s="231"/>
      <c r="T380" s="23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3" t="s">
        <v>134</v>
      </c>
      <c r="AU380" s="233" t="s">
        <v>83</v>
      </c>
      <c r="AV380" s="13" t="s">
        <v>80</v>
      </c>
      <c r="AW380" s="13" t="s">
        <v>33</v>
      </c>
      <c r="AX380" s="13" t="s">
        <v>72</v>
      </c>
      <c r="AY380" s="233" t="s">
        <v>121</v>
      </c>
    </row>
    <row r="381" s="14" customFormat="1">
      <c r="A381" s="14"/>
      <c r="B381" s="234"/>
      <c r="C381" s="235"/>
      <c r="D381" s="217" t="s">
        <v>134</v>
      </c>
      <c r="E381" s="236" t="s">
        <v>19</v>
      </c>
      <c r="F381" s="237" t="s">
        <v>509</v>
      </c>
      <c r="G381" s="235"/>
      <c r="H381" s="238">
        <v>7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4" t="s">
        <v>134</v>
      </c>
      <c r="AU381" s="244" t="s">
        <v>83</v>
      </c>
      <c r="AV381" s="14" t="s">
        <v>83</v>
      </c>
      <c r="AW381" s="14" t="s">
        <v>33</v>
      </c>
      <c r="AX381" s="14" t="s">
        <v>72</v>
      </c>
      <c r="AY381" s="244" t="s">
        <v>121</v>
      </c>
    </row>
    <row r="382" s="13" customFormat="1">
      <c r="A382" s="13"/>
      <c r="B382" s="224"/>
      <c r="C382" s="225"/>
      <c r="D382" s="217" t="s">
        <v>134</v>
      </c>
      <c r="E382" s="226" t="s">
        <v>19</v>
      </c>
      <c r="F382" s="227" t="s">
        <v>441</v>
      </c>
      <c r="G382" s="225"/>
      <c r="H382" s="226" t="s">
        <v>19</v>
      </c>
      <c r="I382" s="228"/>
      <c r="J382" s="225"/>
      <c r="K382" s="225"/>
      <c r="L382" s="229"/>
      <c r="M382" s="230"/>
      <c r="N382" s="231"/>
      <c r="O382" s="231"/>
      <c r="P382" s="231"/>
      <c r="Q382" s="231"/>
      <c r="R382" s="231"/>
      <c r="S382" s="231"/>
      <c r="T382" s="23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3" t="s">
        <v>134</v>
      </c>
      <c r="AU382" s="233" t="s">
        <v>83</v>
      </c>
      <c r="AV382" s="13" t="s">
        <v>80</v>
      </c>
      <c r="AW382" s="13" t="s">
        <v>33</v>
      </c>
      <c r="AX382" s="13" t="s">
        <v>72</v>
      </c>
      <c r="AY382" s="233" t="s">
        <v>121</v>
      </c>
    </row>
    <row r="383" s="13" customFormat="1">
      <c r="A383" s="13"/>
      <c r="B383" s="224"/>
      <c r="C383" s="225"/>
      <c r="D383" s="217" t="s">
        <v>134</v>
      </c>
      <c r="E383" s="226" t="s">
        <v>19</v>
      </c>
      <c r="F383" s="227" t="s">
        <v>442</v>
      </c>
      <c r="G383" s="225"/>
      <c r="H383" s="226" t="s">
        <v>19</v>
      </c>
      <c r="I383" s="228"/>
      <c r="J383" s="225"/>
      <c r="K383" s="225"/>
      <c r="L383" s="229"/>
      <c r="M383" s="230"/>
      <c r="N383" s="231"/>
      <c r="O383" s="231"/>
      <c r="P383" s="231"/>
      <c r="Q383" s="231"/>
      <c r="R383" s="231"/>
      <c r="S383" s="231"/>
      <c r="T383" s="23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3" t="s">
        <v>134</v>
      </c>
      <c r="AU383" s="233" t="s">
        <v>83</v>
      </c>
      <c r="AV383" s="13" t="s">
        <v>80</v>
      </c>
      <c r="AW383" s="13" t="s">
        <v>33</v>
      </c>
      <c r="AX383" s="13" t="s">
        <v>72</v>
      </c>
      <c r="AY383" s="233" t="s">
        <v>121</v>
      </c>
    </row>
    <row r="384" s="14" customFormat="1">
      <c r="A384" s="14"/>
      <c r="B384" s="234"/>
      <c r="C384" s="235"/>
      <c r="D384" s="217" t="s">
        <v>134</v>
      </c>
      <c r="E384" s="236" t="s">
        <v>19</v>
      </c>
      <c r="F384" s="237" t="s">
        <v>510</v>
      </c>
      <c r="G384" s="235"/>
      <c r="H384" s="238">
        <v>5.4000000000000004</v>
      </c>
      <c r="I384" s="239"/>
      <c r="J384" s="235"/>
      <c r="K384" s="235"/>
      <c r="L384" s="240"/>
      <c r="M384" s="241"/>
      <c r="N384" s="242"/>
      <c r="O384" s="242"/>
      <c r="P384" s="242"/>
      <c r="Q384" s="242"/>
      <c r="R384" s="242"/>
      <c r="S384" s="242"/>
      <c r="T384" s="24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4" t="s">
        <v>134</v>
      </c>
      <c r="AU384" s="244" t="s">
        <v>83</v>
      </c>
      <c r="AV384" s="14" t="s">
        <v>83</v>
      </c>
      <c r="AW384" s="14" t="s">
        <v>33</v>
      </c>
      <c r="AX384" s="14" t="s">
        <v>72</v>
      </c>
      <c r="AY384" s="244" t="s">
        <v>121</v>
      </c>
    </row>
    <row r="385" s="12" customFormat="1" ht="22.8" customHeight="1">
      <c r="A385" s="12"/>
      <c r="B385" s="188"/>
      <c r="C385" s="189"/>
      <c r="D385" s="190" t="s">
        <v>71</v>
      </c>
      <c r="E385" s="202" t="s">
        <v>511</v>
      </c>
      <c r="F385" s="202" t="s">
        <v>512</v>
      </c>
      <c r="G385" s="189"/>
      <c r="H385" s="189"/>
      <c r="I385" s="192"/>
      <c r="J385" s="203">
        <f>BK385</f>
        <v>0</v>
      </c>
      <c r="K385" s="189"/>
      <c r="L385" s="194"/>
      <c r="M385" s="195"/>
      <c r="N385" s="196"/>
      <c r="O385" s="196"/>
      <c r="P385" s="197">
        <f>SUM(P386:P391)</f>
        <v>0</v>
      </c>
      <c r="Q385" s="196"/>
      <c r="R385" s="197">
        <f>SUM(R386:R391)</f>
        <v>0</v>
      </c>
      <c r="S385" s="196"/>
      <c r="T385" s="198">
        <f>SUM(T386:T391)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199" t="s">
        <v>80</v>
      </c>
      <c r="AT385" s="200" t="s">
        <v>71</v>
      </c>
      <c r="AU385" s="200" t="s">
        <v>80</v>
      </c>
      <c r="AY385" s="199" t="s">
        <v>121</v>
      </c>
      <c r="BK385" s="201">
        <f>SUM(BK386:BK391)</f>
        <v>0</v>
      </c>
    </row>
    <row r="386" s="2" customFormat="1" ht="21.75" customHeight="1">
      <c r="A386" s="38"/>
      <c r="B386" s="39"/>
      <c r="C386" s="204" t="s">
        <v>513</v>
      </c>
      <c r="D386" s="204" t="s">
        <v>123</v>
      </c>
      <c r="E386" s="205" t="s">
        <v>514</v>
      </c>
      <c r="F386" s="206" t="s">
        <v>515</v>
      </c>
      <c r="G386" s="207" t="s">
        <v>194</v>
      </c>
      <c r="H386" s="208">
        <v>498.33300000000003</v>
      </c>
      <c r="I386" s="209"/>
      <c r="J386" s="210">
        <f>ROUND(I386*H386,2)</f>
        <v>0</v>
      </c>
      <c r="K386" s="206" t="s">
        <v>127</v>
      </c>
      <c r="L386" s="44"/>
      <c r="M386" s="211" t="s">
        <v>19</v>
      </c>
      <c r="N386" s="212" t="s">
        <v>43</v>
      </c>
      <c r="O386" s="84"/>
      <c r="P386" s="213">
        <f>O386*H386</f>
        <v>0</v>
      </c>
      <c r="Q386" s="213">
        <v>0</v>
      </c>
      <c r="R386" s="213">
        <f>Q386*H386</f>
        <v>0</v>
      </c>
      <c r="S386" s="213">
        <v>0</v>
      </c>
      <c r="T386" s="214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15" t="s">
        <v>128</v>
      </c>
      <c r="AT386" s="215" t="s">
        <v>123</v>
      </c>
      <c r="AU386" s="215" t="s">
        <v>83</v>
      </c>
      <c r="AY386" s="17" t="s">
        <v>121</v>
      </c>
      <c r="BE386" s="216">
        <f>IF(N386="základní",J386,0)</f>
        <v>0</v>
      </c>
      <c r="BF386" s="216">
        <f>IF(N386="snížená",J386,0)</f>
        <v>0</v>
      </c>
      <c r="BG386" s="216">
        <f>IF(N386="zákl. přenesená",J386,0)</f>
        <v>0</v>
      </c>
      <c r="BH386" s="216">
        <f>IF(N386="sníž. přenesená",J386,0)</f>
        <v>0</v>
      </c>
      <c r="BI386" s="216">
        <f>IF(N386="nulová",J386,0)</f>
        <v>0</v>
      </c>
      <c r="BJ386" s="17" t="s">
        <v>80</v>
      </c>
      <c r="BK386" s="216">
        <f>ROUND(I386*H386,2)</f>
        <v>0</v>
      </c>
      <c r="BL386" s="17" t="s">
        <v>128</v>
      </c>
      <c r="BM386" s="215" t="s">
        <v>516</v>
      </c>
    </row>
    <row r="387" s="2" customFormat="1">
      <c r="A387" s="38"/>
      <c r="B387" s="39"/>
      <c r="C387" s="40"/>
      <c r="D387" s="217" t="s">
        <v>130</v>
      </c>
      <c r="E387" s="40"/>
      <c r="F387" s="218" t="s">
        <v>517</v>
      </c>
      <c r="G387" s="40"/>
      <c r="H387" s="40"/>
      <c r="I387" s="219"/>
      <c r="J387" s="40"/>
      <c r="K387" s="40"/>
      <c r="L387" s="44"/>
      <c r="M387" s="220"/>
      <c r="N387" s="221"/>
      <c r="O387" s="84"/>
      <c r="P387" s="84"/>
      <c r="Q387" s="84"/>
      <c r="R387" s="84"/>
      <c r="S387" s="84"/>
      <c r="T387" s="85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130</v>
      </c>
      <c r="AU387" s="17" t="s">
        <v>83</v>
      </c>
    </row>
    <row r="388" s="2" customFormat="1">
      <c r="A388" s="38"/>
      <c r="B388" s="39"/>
      <c r="C388" s="40"/>
      <c r="D388" s="222" t="s">
        <v>132</v>
      </c>
      <c r="E388" s="40"/>
      <c r="F388" s="223" t="s">
        <v>518</v>
      </c>
      <c r="G388" s="40"/>
      <c r="H388" s="40"/>
      <c r="I388" s="219"/>
      <c r="J388" s="40"/>
      <c r="K388" s="40"/>
      <c r="L388" s="44"/>
      <c r="M388" s="220"/>
      <c r="N388" s="221"/>
      <c r="O388" s="84"/>
      <c r="P388" s="84"/>
      <c r="Q388" s="84"/>
      <c r="R388" s="84"/>
      <c r="S388" s="84"/>
      <c r="T388" s="85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132</v>
      </c>
      <c r="AU388" s="17" t="s">
        <v>83</v>
      </c>
    </row>
    <row r="389" s="2" customFormat="1" ht="21.75" customHeight="1">
      <c r="A389" s="38"/>
      <c r="B389" s="39"/>
      <c r="C389" s="204" t="s">
        <v>519</v>
      </c>
      <c r="D389" s="204" t="s">
        <v>123</v>
      </c>
      <c r="E389" s="205" t="s">
        <v>520</v>
      </c>
      <c r="F389" s="206" t="s">
        <v>521</v>
      </c>
      <c r="G389" s="207" t="s">
        <v>194</v>
      </c>
      <c r="H389" s="208">
        <v>498.33300000000003</v>
      </c>
      <c r="I389" s="209"/>
      <c r="J389" s="210">
        <f>ROUND(I389*H389,2)</f>
        <v>0</v>
      </c>
      <c r="K389" s="206" t="s">
        <v>127</v>
      </c>
      <c r="L389" s="44"/>
      <c r="M389" s="211" t="s">
        <v>19</v>
      </c>
      <c r="N389" s="212" t="s">
        <v>43</v>
      </c>
      <c r="O389" s="84"/>
      <c r="P389" s="213">
        <f>O389*H389</f>
        <v>0</v>
      </c>
      <c r="Q389" s="213">
        <v>0</v>
      </c>
      <c r="R389" s="213">
        <f>Q389*H389</f>
        <v>0</v>
      </c>
      <c r="S389" s="213">
        <v>0</v>
      </c>
      <c r="T389" s="214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15" t="s">
        <v>128</v>
      </c>
      <c r="AT389" s="215" t="s">
        <v>123</v>
      </c>
      <c r="AU389" s="215" t="s">
        <v>83</v>
      </c>
      <c r="AY389" s="17" t="s">
        <v>121</v>
      </c>
      <c r="BE389" s="216">
        <f>IF(N389="základní",J389,0)</f>
        <v>0</v>
      </c>
      <c r="BF389" s="216">
        <f>IF(N389="snížená",J389,0)</f>
        <v>0</v>
      </c>
      <c r="BG389" s="216">
        <f>IF(N389="zákl. přenesená",J389,0)</f>
        <v>0</v>
      </c>
      <c r="BH389" s="216">
        <f>IF(N389="sníž. přenesená",J389,0)</f>
        <v>0</v>
      </c>
      <c r="BI389" s="216">
        <f>IF(N389="nulová",J389,0)</f>
        <v>0</v>
      </c>
      <c r="BJ389" s="17" t="s">
        <v>80</v>
      </c>
      <c r="BK389" s="216">
        <f>ROUND(I389*H389,2)</f>
        <v>0</v>
      </c>
      <c r="BL389" s="17" t="s">
        <v>128</v>
      </c>
      <c r="BM389" s="215" t="s">
        <v>522</v>
      </c>
    </row>
    <row r="390" s="2" customFormat="1">
      <c r="A390" s="38"/>
      <c r="B390" s="39"/>
      <c r="C390" s="40"/>
      <c r="D390" s="217" t="s">
        <v>130</v>
      </c>
      <c r="E390" s="40"/>
      <c r="F390" s="218" t="s">
        <v>523</v>
      </c>
      <c r="G390" s="40"/>
      <c r="H390" s="40"/>
      <c r="I390" s="219"/>
      <c r="J390" s="40"/>
      <c r="K390" s="40"/>
      <c r="L390" s="44"/>
      <c r="M390" s="220"/>
      <c r="N390" s="221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130</v>
      </c>
      <c r="AU390" s="17" t="s">
        <v>83</v>
      </c>
    </row>
    <row r="391" s="2" customFormat="1">
      <c r="A391" s="38"/>
      <c r="B391" s="39"/>
      <c r="C391" s="40"/>
      <c r="D391" s="222" t="s">
        <v>132</v>
      </c>
      <c r="E391" s="40"/>
      <c r="F391" s="223" t="s">
        <v>524</v>
      </c>
      <c r="G391" s="40"/>
      <c r="H391" s="40"/>
      <c r="I391" s="219"/>
      <c r="J391" s="40"/>
      <c r="K391" s="40"/>
      <c r="L391" s="44"/>
      <c r="M391" s="220"/>
      <c r="N391" s="221"/>
      <c r="O391" s="84"/>
      <c r="P391" s="84"/>
      <c r="Q391" s="84"/>
      <c r="R391" s="84"/>
      <c r="S391" s="84"/>
      <c r="T391" s="85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132</v>
      </c>
      <c r="AU391" s="17" t="s">
        <v>83</v>
      </c>
    </row>
    <row r="392" s="12" customFormat="1" ht="25.92" customHeight="1">
      <c r="A392" s="12"/>
      <c r="B392" s="188"/>
      <c r="C392" s="189"/>
      <c r="D392" s="190" t="s">
        <v>71</v>
      </c>
      <c r="E392" s="191" t="s">
        <v>191</v>
      </c>
      <c r="F392" s="191" t="s">
        <v>525</v>
      </c>
      <c r="G392" s="189"/>
      <c r="H392" s="189"/>
      <c r="I392" s="192"/>
      <c r="J392" s="193">
        <f>BK392</f>
        <v>0</v>
      </c>
      <c r="K392" s="189"/>
      <c r="L392" s="194"/>
      <c r="M392" s="195"/>
      <c r="N392" s="196"/>
      <c r="O392" s="196"/>
      <c r="P392" s="197">
        <f>P393</f>
        <v>0</v>
      </c>
      <c r="Q392" s="196"/>
      <c r="R392" s="197">
        <f>R393</f>
        <v>2.0425716</v>
      </c>
      <c r="S392" s="196"/>
      <c r="T392" s="198">
        <f>T393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199" t="s">
        <v>144</v>
      </c>
      <c r="AT392" s="200" t="s">
        <v>71</v>
      </c>
      <c r="AU392" s="200" t="s">
        <v>72</v>
      </c>
      <c r="AY392" s="199" t="s">
        <v>121</v>
      </c>
      <c r="BK392" s="201">
        <f>BK393</f>
        <v>0</v>
      </c>
    </row>
    <row r="393" s="12" customFormat="1" ht="22.8" customHeight="1">
      <c r="A393" s="12"/>
      <c r="B393" s="188"/>
      <c r="C393" s="189"/>
      <c r="D393" s="190" t="s">
        <v>71</v>
      </c>
      <c r="E393" s="202" t="s">
        <v>526</v>
      </c>
      <c r="F393" s="202" t="s">
        <v>527</v>
      </c>
      <c r="G393" s="189"/>
      <c r="H393" s="189"/>
      <c r="I393" s="192"/>
      <c r="J393" s="203">
        <f>BK393</f>
        <v>0</v>
      </c>
      <c r="K393" s="189"/>
      <c r="L393" s="194"/>
      <c r="M393" s="195"/>
      <c r="N393" s="196"/>
      <c r="O393" s="196"/>
      <c r="P393" s="197">
        <f>SUM(P394:P403)</f>
        <v>0</v>
      </c>
      <c r="Q393" s="196"/>
      <c r="R393" s="197">
        <f>SUM(R394:R403)</f>
        <v>2.0425716</v>
      </c>
      <c r="S393" s="196"/>
      <c r="T393" s="198">
        <f>SUM(T394:T403)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199" t="s">
        <v>144</v>
      </c>
      <c r="AT393" s="200" t="s">
        <v>71</v>
      </c>
      <c r="AU393" s="200" t="s">
        <v>80</v>
      </c>
      <c r="AY393" s="199" t="s">
        <v>121</v>
      </c>
      <c r="BK393" s="201">
        <f>SUM(BK394:BK403)</f>
        <v>0</v>
      </c>
    </row>
    <row r="394" s="2" customFormat="1" ht="21.75" customHeight="1">
      <c r="A394" s="38"/>
      <c r="B394" s="39"/>
      <c r="C394" s="204" t="s">
        <v>528</v>
      </c>
      <c r="D394" s="204" t="s">
        <v>123</v>
      </c>
      <c r="E394" s="205" t="s">
        <v>529</v>
      </c>
      <c r="F394" s="206" t="s">
        <v>530</v>
      </c>
      <c r="G394" s="207" t="s">
        <v>307</v>
      </c>
      <c r="H394" s="208">
        <v>9</v>
      </c>
      <c r="I394" s="209"/>
      <c r="J394" s="210">
        <f>ROUND(I394*H394,2)</f>
        <v>0</v>
      </c>
      <c r="K394" s="206" t="s">
        <v>127</v>
      </c>
      <c r="L394" s="44"/>
      <c r="M394" s="211" t="s">
        <v>19</v>
      </c>
      <c r="N394" s="212" t="s">
        <v>43</v>
      </c>
      <c r="O394" s="84"/>
      <c r="P394" s="213">
        <f>O394*H394</f>
        <v>0</v>
      </c>
      <c r="Q394" s="213">
        <v>0.225634</v>
      </c>
      <c r="R394" s="213">
        <f>Q394*H394</f>
        <v>2.0307059999999999</v>
      </c>
      <c r="S394" s="213">
        <v>0</v>
      </c>
      <c r="T394" s="214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15" t="s">
        <v>531</v>
      </c>
      <c r="AT394" s="215" t="s">
        <v>123</v>
      </c>
      <c r="AU394" s="215" t="s">
        <v>83</v>
      </c>
      <c r="AY394" s="17" t="s">
        <v>121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7" t="s">
        <v>80</v>
      </c>
      <c r="BK394" s="216">
        <f>ROUND(I394*H394,2)</f>
        <v>0</v>
      </c>
      <c r="BL394" s="17" t="s">
        <v>531</v>
      </c>
      <c r="BM394" s="215" t="s">
        <v>532</v>
      </c>
    </row>
    <row r="395" s="2" customFormat="1">
      <c r="A395" s="38"/>
      <c r="B395" s="39"/>
      <c r="C395" s="40"/>
      <c r="D395" s="217" t="s">
        <v>130</v>
      </c>
      <c r="E395" s="40"/>
      <c r="F395" s="218" t="s">
        <v>533</v>
      </c>
      <c r="G395" s="40"/>
      <c r="H395" s="40"/>
      <c r="I395" s="219"/>
      <c r="J395" s="40"/>
      <c r="K395" s="40"/>
      <c r="L395" s="44"/>
      <c r="M395" s="220"/>
      <c r="N395" s="221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130</v>
      </c>
      <c r="AU395" s="17" t="s">
        <v>83</v>
      </c>
    </row>
    <row r="396" s="2" customFormat="1">
      <c r="A396" s="38"/>
      <c r="B396" s="39"/>
      <c r="C396" s="40"/>
      <c r="D396" s="222" t="s">
        <v>132</v>
      </c>
      <c r="E396" s="40"/>
      <c r="F396" s="223" t="s">
        <v>534</v>
      </c>
      <c r="G396" s="40"/>
      <c r="H396" s="40"/>
      <c r="I396" s="219"/>
      <c r="J396" s="40"/>
      <c r="K396" s="40"/>
      <c r="L396" s="44"/>
      <c r="M396" s="220"/>
      <c r="N396" s="221"/>
      <c r="O396" s="84"/>
      <c r="P396" s="84"/>
      <c r="Q396" s="84"/>
      <c r="R396" s="84"/>
      <c r="S396" s="84"/>
      <c r="T396" s="85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132</v>
      </c>
      <c r="AU396" s="17" t="s">
        <v>83</v>
      </c>
    </row>
    <row r="397" s="2" customFormat="1">
      <c r="A397" s="38"/>
      <c r="B397" s="39"/>
      <c r="C397" s="40"/>
      <c r="D397" s="217" t="s">
        <v>142</v>
      </c>
      <c r="E397" s="40"/>
      <c r="F397" s="245" t="s">
        <v>535</v>
      </c>
      <c r="G397" s="40"/>
      <c r="H397" s="40"/>
      <c r="I397" s="219"/>
      <c r="J397" s="40"/>
      <c r="K397" s="40"/>
      <c r="L397" s="44"/>
      <c r="M397" s="220"/>
      <c r="N397" s="221"/>
      <c r="O397" s="84"/>
      <c r="P397" s="84"/>
      <c r="Q397" s="84"/>
      <c r="R397" s="84"/>
      <c r="S397" s="84"/>
      <c r="T397" s="85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142</v>
      </c>
      <c r="AU397" s="17" t="s">
        <v>83</v>
      </c>
    </row>
    <row r="398" s="13" customFormat="1">
      <c r="A398" s="13"/>
      <c r="B398" s="224"/>
      <c r="C398" s="225"/>
      <c r="D398" s="217" t="s">
        <v>134</v>
      </c>
      <c r="E398" s="226" t="s">
        <v>19</v>
      </c>
      <c r="F398" s="227" t="s">
        <v>536</v>
      </c>
      <c r="G398" s="225"/>
      <c r="H398" s="226" t="s">
        <v>19</v>
      </c>
      <c r="I398" s="228"/>
      <c r="J398" s="225"/>
      <c r="K398" s="225"/>
      <c r="L398" s="229"/>
      <c r="M398" s="230"/>
      <c r="N398" s="231"/>
      <c r="O398" s="231"/>
      <c r="P398" s="231"/>
      <c r="Q398" s="231"/>
      <c r="R398" s="231"/>
      <c r="S398" s="231"/>
      <c r="T398" s="23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3" t="s">
        <v>134</v>
      </c>
      <c r="AU398" s="233" t="s">
        <v>83</v>
      </c>
      <c r="AV398" s="13" t="s">
        <v>80</v>
      </c>
      <c r="AW398" s="13" t="s">
        <v>33</v>
      </c>
      <c r="AX398" s="13" t="s">
        <v>72</v>
      </c>
      <c r="AY398" s="233" t="s">
        <v>121</v>
      </c>
    </row>
    <row r="399" s="13" customFormat="1">
      <c r="A399" s="13"/>
      <c r="B399" s="224"/>
      <c r="C399" s="225"/>
      <c r="D399" s="217" t="s">
        <v>134</v>
      </c>
      <c r="E399" s="226" t="s">
        <v>19</v>
      </c>
      <c r="F399" s="227" t="s">
        <v>223</v>
      </c>
      <c r="G399" s="225"/>
      <c r="H399" s="226" t="s">
        <v>19</v>
      </c>
      <c r="I399" s="228"/>
      <c r="J399" s="225"/>
      <c r="K399" s="225"/>
      <c r="L399" s="229"/>
      <c r="M399" s="230"/>
      <c r="N399" s="231"/>
      <c r="O399" s="231"/>
      <c r="P399" s="231"/>
      <c r="Q399" s="231"/>
      <c r="R399" s="231"/>
      <c r="S399" s="231"/>
      <c r="T399" s="23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3" t="s">
        <v>134</v>
      </c>
      <c r="AU399" s="233" t="s">
        <v>83</v>
      </c>
      <c r="AV399" s="13" t="s">
        <v>80</v>
      </c>
      <c r="AW399" s="13" t="s">
        <v>33</v>
      </c>
      <c r="AX399" s="13" t="s">
        <v>72</v>
      </c>
      <c r="AY399" s="233" t="s">
        <v>121</v>
      </c>
    </row>
    <row r="400" s="14" customFormat="1">
      <c r="A400" s="14"/>
      <c r="B400" s="234"/>
      <c r="C400" s="235"/>
      <c r="D400" s="217" t="s">
        <v>134</v>
      </c>
      <c r="E400" s="236" t="s">
        <v>19</v>
      </c>
      <c r="F400" s="237" t="s">
        <v>537</v>
      </c>
      <c r="G400" s="235"/>
      <c r="H400" s="238">
        <v>9</v>
      </c>
      <c r="I400" s="239"/>
      <c r="J400" s="235"/>
      <c r="K400" s="235"/>
      <c r="L400" s="240"/>
      <c r="M400" s="241"/>
      <c r="N400" s="242"/>
      <c r="O400" s="242"/>
      <c r="P400" s="242"/>
      <c r="Q400" s="242"/>
      <c r="R400" s="242"/>
      <c r="S400" s="242"/>
      <c r="T400" s="24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4" t="s">
        <v>134</v>
      </c>
      <c r="AU400" s="244" t="s">
        <v>83</v>
      </c>
      <c r="AV400" s="14" t="s">
        <v>83</v>
      </c>
      <c r="AW400" s="14" t="s">
        <v>33</v>
      </c>
      <c r="AX400" s="14" t="s">
        <v>72</v>
      </c>
      <c r="AY400" s="244" t="s">
        <v>121</v>
      </c>
    </row>
    <row r="401" s="2" customFormat="1" ht="16.5" customHeight="1">
      <c r="A401" s="38"/>
      <c r="B401" s="39"/>
      <c r="C401" s="246" t="s">
        <v>538</v>
      </c>
      <c r="D401" s="246" t="s">
        <v>191</v>
      </c>
      <c r="E401" s="247" t="s">
        <v>539</v>
      </c>
      <c r="F401" s="248" t="s">
        <v>540</v>
      </c>
      <c r="G401" s="249" t="s">
        <v>307</v>
      </c>
      <c r="H401" s="250">
        <v>9.2699999999999996</v>
      </c>
      <c r="I401" s="251"/>
      <c r="J401" s="252">
        <f>ROUND(I401*H401,2)</f>
        <v>0</v>
      </c>
      <c r="K401" s="248" t="s">
        <v>127</v>
      </c>
      <c r="L401" s="253"/>
      <c r="M401" s="254" t="s">
        <v>19</v>
      </c>
      <c r="N401" s="255" t="s">
        <v>43</v>
      </c>
      <c r="O401" s="84"/>
      <c r="P401" s="213">
        <f>O401*H401</f>
        <v>0</v>
      </c>
      <c r="Q401" s="213">
        <v>0.0012800000000000001</v>
      </c>
      <c r="R401" s="213">
        <f>Q401*H401</f>
        <v>0.011865600000000001</v>
      </c>
      <c r="S401" s="213">
        <v>0</v>
      </c>
      <c r="T401" s="214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15" t="s">
        <v>541</v>
      </c>
      <c r="AT401" s="215" t="s">
        <v>191</v>
      </c>
      <c r="AU401" s="215" t="s">
        <v>83</v>
      </c>
      <c r="AY401" s="17" t="s">
        <v>121</v>
      </c>
      <c r="BE401" s="216">
        <f>IF(N401="základní",J401,0)</f>
        <v>0</v>
      </c>
      <c r="BF401" s="216">
        <f>IF(N401="snížená",J401,0)</f>
        <v>0</v>
      </c>
      <c r="BG401" s="216">
        <f>IF(N401="zákl. přenesená",J401,0)</f>
        <v>0</v>
      </c>
      <c r="BH401" s="216">
        <f>IF(N401="sníž. přenesená",J401,0)</f>
        <v>0</v>
      </c>
      <c r="BI401" s="216">
        <f>IF(N401="nulová",J401,0)</f>
        <v>0</v>
      </c>
      <c r="BJ401" s="17" t="s">
        <v>80</v>
      </c>
      <c r="BK401" s="216">
        <f>ROUND(I401*H401,2)</f>
        <v>0</v>
      </c>
      <c r="BL401" s="17" t="s">
        <v>541</v>
      </c>
      <c r="BM401" s="215" t="s">
        <v>542</v>
      </c>
    </row>
    <row r="402" s="2" customFormat="1">
      <c r="A402" s="38"/>
      <c r="B402" s="39"/>
      <c r="C402" s="40"/>
      <c r="D402" s="217" t="s">
        <v>130</v>
      </c>
      <c r="E402" s="40"/>
      <c r="F402" s="218" t="s">
        <v>540</v>
      </c>
      <c r="G402" s="40"/>
      <c r="H402" s="40"/>
      <c r="I402" s="219"/>
      <c r="J402" s="40"/>
      <c r="K402" s="40"/>
      <c r="L402" s="44"/>
      <c r="M402" s="220"/>
      <c r="N402" s="221"/>
      <c r="O402" s="84"/>
      <c r="P402" s="84"/>
      <c r="Q402" s="84"/>
      <c r="R402" s="84"/>
      <c r="S402" s="84"/>
      <c r="T402" s="85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130</v>
      </c>
      <c r="AU402" s="17" t="s">
        <v>83</v>
      </c>
    </row>
    <row r="403" s="14" customFormat="1">
      <c r="A403" s="14"/>
      <c r="B403" s="234"/>
      <c r="C403" s="235"/>
      <c r="D403" s="217" t="s">
        <v>134</v>
      </c>
      <c r="E403" s="235"/>
      <c r="F403" s="237" t="s">
        <v>543</v>
      </c>
      <c r="G403" s="235"/>
      <c r="H403" s="238">
        <v>9.2699999999999996</v>
      </c>
      <c r="I403" s="239"/>
      <c r="J403" s="235"/>
      <c r="K403" s="235"/>
      <c r="L403" s="240"/>
      <c r="M403" s="241"/>
      <c r="N403" s="242"/>
      <c r="O403" s="242"/>
      <c r="P403" s="242"/>
      <c r="Q403" s="242"/>
      <c r="R403" s="242"/>
      <c r="S403" s="242"/>
      <c r="T403" s="24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4" t="s">
        <v>134</v>
      </c>
      <c r="AU403" s="244" t="s">
        <v>83</v>
      </c>
      <c r="AV403" s="14" t="s">
        <v>83</v>
      </c>
      <c r="AW403" s="14" t="s">
        <v>4</v>
      </c>
      <c r="AX403" s="14" t="s">
        <v>80</v>
      </c>
      <c r="AY403" s="244" t="s">
        <v>121</v>
      </c>
    </row>
    <row r="404" s="12" customFormat="1" ht="25.92" customHeight="1">
      <c r="A404" s="12"/>
      <c r="B404" s="188"/>
      <c r="C404" s="189"/>
      <c r="D404" s="190" t="s">
        <v>71</v>
      </c>
      <c r="E404" s="191" t="s">
        <v>544</v>
      </c>
      <c r="F404" s="191" t="s">
        <v>545</v>
      </c>
      <c r="G404" s="189"/>
      <c r="H404" s="189"/>
      <c r="I404" s="192"/>
      <c r="J404" s="193">
        <f>BK404</f>
        <v>0</v>
      </c>
      <c r="K404" s="189"/>
      <c r="L404" s="194"/>
      <c r="M404" s="195"/>
      <c r="N404" s="196"/>
      <c r="O404" s="196"/>
      <c r="P404" s="197">
        <f>P405+P413+P421</f>
        <v>0</v>
      </c>
      <c r="Q404" s="196"/>
      <c r="R404" s="197">
        <f>R405+R413+R421</f>
        <v>0</v>
      </c>
      <c r="S404" s="196"/>
      <c r="T404" s="198">
        <f>T405+T413+T421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199" t="s">
        <v>163</v>
      </c>
      <c r="AT404" s="200" t="s">
        <v>71</v>
      </c>
      <c r="AU404" s="200" t="s">
        <v>72</v>
      </c>
      <c r="AY404" s="199" t="s">
        <v>121</v>
      </c>
      <c r="BK404" s="201">
        <f>BK405+BK413+BK421</f>
        <v>0</v>
      </c>
    </row>
    <row r="405" s="12" customFormat="1" ht="22.8" customHeight="1">
      <c r="A405" s="12"/>
      <c r="B405" s="188"/>
      <c r="C405" s="189"/>
      <c r="D405" s="190" t="s">
        <v>71</v>
      </c>
      <c r="E405" s="202" t="s">
        <v>546</v>
      </c>
      <c r="F405" s="202" t="s">
        <v>547</v>
      </c>
      <c r="G405" s="189"/>
      <c r="H405" s="189"/>
      <c r="I405" s="192"/>
      <c r="J405" s="203">
        <f>BK405</f>
        <v>0</v>
      </c>
      <c r="K405" s="189"/>
      <c r="L405" s="194"/>
      <c r="M405" s="195"/>
      <c r="N405" s="196"/>
      <c r="O405" s="196"/>
      <c r="P405" s="197">
        <f>SUM(P406:P412)</f>
        <v>0</v>
      </c>
      <c r="Q405" s="196"/>
      <c r="R405" s="197">
        <f>SUM(R406:R412)</f>
        <v>0</v>
      </c>
      <c r="S405" s="196"/>
      <c r="T405" s="198">
        <f>SUM(T406:T412)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199" t="s">
        <v>163</v>
      </c>
      <c r="AT405" s="200" t="s">
        <v>71</v>
      </c>
      <c r="AU405" s="200" t="s">
        <v>80</v>
      </c>
      <c r="AY405" s="199" t="s">
        <v>121</v>
      </c>
      <c r="BK405" s="201">
        <f>SUM(BK406:BK412)</f>
        <v>0</v>
      </c>
    </row>
    <row r="406" s="2" customFormat="1" ht="16.5" customHeight="1">
      <c r="A406" s="38"/>
      <c r="B406" s="39"/>
      <c r="C406" s="204" t="s">
        <v>548</v>
      </c>
      <c r="D406" s="204" t="s">
        <v>123</v>
      </c>
      <c r="E406" s="205" t="s">
        <v>549</v>
      </c>
      <c r="F406" s="206" t="s">
        <v>550</v>
      </c>
      <c r="G406" s="207" t="s">
        <v>551</v>
      </c>
      <c r="H406" s="208">
        <v>14.67</v>
      </c>
      <c r="I406" s="209"/>
      <c r="J406" s="210">
        <f>ROUND(I406*H406,2)</f>
        <v>0</v>
      </c>
      <c r="K406" s="206" t="s">
        <v>127</v>
      </c>
      <c r="L406" s="44"/>
      <c r="M406" s="211" t="s">
        <v>19</v>
      </c>
      <c r="N406" s="212" t="s">
        <v>43</v>
      </c>
      <c r="O406" s="84"/>
      <c r="P406" s="213">
        <f>O406*H406</f>
        <v>0</v>
      </c>
      <c r="Q406" s="213">
        <v>0</v>
      </c>
      <c r="R406" s="213">
        <f>Q406*H406</f>
        <v>0</v>
      </c>
      <c r="S406" s="213">
        <v>0</v>
      </c>
      <c r="T406" s="214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15" t="s">
        <v>552</v>
      </c>
      <c r="AT406" s="215" t="s">
        <v>123</v>
      </c>
      <c r="AU406" s="215" t="s">
        <v>83</v>
      </c>
      <c r="AY406" s="17" t="s">
        <v>121</v>
      </c>
      <c r="BE406" s="216">
        <f>IF(N406="základní",J406,0)</f>
        <v>0</v>
      </c>
      <c r="BF406" s="216">
        <f>IF(N406="snížená",J406,0)</f>
        <v>0</v>
      </c>
      <c r="BG406" s="216">
        <f>IF(N406="zákl. přenesená",J406,0)</f>
        <v>0</v>
      </c>
      <c r="BH406" s="216">
        <f>IF(N406="sníž. přenesená",J406,0)</f>
        <v>0</v>
      </c>
      <c r="BI406" s="216">
        <f>IF(N406="nulová",J406,0)</f>
        <v>0</v>
      </c>
      <c r="BJ406" s="17" t="s">
        <v>80</v>
      </c>
      <c r="BK406" s="216">
        <f>ROUND(I406*H406,2)</f>
        <v>0</v>
      </c>
      <c r="BL406" s="17" t="s">
        <v>552</v>
      </c>
      <c r="BM406" s="215" t="s">
        <v>553</v>
      </c>
    </row>
    <row r="407" s="2" customFormat="1">
      <c r="A407" s="38"/>
      <c r="B407" s="39"/>
      <c r="C407" s="40"/>
      <c r="D407" s="217" t="s">
        <v>130</v>
      </c>
      <c r="E407" s="40"/>
      <c r="F407" s="218" t="s">
        <v>550</v>
      </c>
      <c r="G407" s="40"/>
      <c r="H407" s="40"/>
      <c r="I407" s="219"/>
      <c r="J407" s="40"/>
      <c r="K407" s="40"/>
      <c r="L407" s="44"/>
      <c r="M407" s="220"/>
      <c r="N407" s="221"/>
      <c r="O407" s="84"/>
      <c r="P407" s="84"/>
      <c r="Q407" s="84"/>
      <c r="R407" s="84"/>
      <c r="S407" s="84"/>
      <c r="T407" s="85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130</v>
      </c>
      <c r="AU407" s="17" t="s">
        <v>83</v>
      </c>
    </row>
    <row r="408" s="2" customFormat="1">
      <c r="A408" s="38"/>
      <c r="B408" s="39"/>
      <c r="C408" s="40"/>
      <c r="D408" s="222" t="s">
        <v>132</v>
      </c>
      <c r="E408" s="40"/>
      <c r="F408" s="223" t="s">
        <v>554</v>
      </c>
      <c r="G408" s="40"/>
      <c r="H408" s="40"/>
      <c r="I408" s="219"/>
      <c r="J408" s="40"/>
      <c r="K408" s="40"/>
      <c r="L408" s="44"/>
      <c r="M408" s="220"/>
      <c r="N408" s="221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132</v>
      </c>
      <c r="AU408" s="17" t="s">
        <v>83</v>
      </c>
    </row>
    <row r="409" s="14" customFormat="1">
      <c r="A409" s="14"/>
      <c r="B409" s="234"/>
      <c r="C409" s="235"/>
      <c r="D409" s="217" t="s">
        <v>134</v>
      </c>
      <c r="E409" s="236" t="s">
        <v>19</v>
      </c>
      <c r="F409" s="237" t="s">
        <v>555</v>
      </c>
      <c r="G409" s="235"/>
      <c r="H409" s="238">
        <v>14.67</v>
      </c>
      <c r="I409" s="239"/>
      <c r="J409" s="235"/>
      <c r="K409" s="235"/>
      <c r="L409" s="240"/>
      <c r="M409" s="241"/>
      <c r="N409" s="242"/>
      <c r="O409" s="242"/>
      <c r="P409" s="242"/>
      <c r="Q409" s="242"/>
      <c r="R409" s="242"/>
      <c r="S409" s="242"/>
      <c r="T409" s="24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4" t="s">
        <v>134</v>
      </c>
      <c r="AU409" s="244" t="s">
        <v>83</v>
      </c>
      <c r="AV409" s="14" t="s">
        <v>83</v>
      </c>
      <c r="AW409" s="14" t="s">
        <v>33</v>
      </c>
      <c r="AX409" s="14" t="s">
        <v>72</v>
      </c>
      <c r="AY409" s="244" t="s">
        <v>121</v>
      </c>
    </row>
    <row r="410" s="2" customFormat="1" ht="16.5" customHeight="1">
      <c r="A410" s="38"/>
      <c r="B410" s="39"/>
      <c r="C410" s="204" t="s">
        <v>556</v>
      </c>
      <c r="D410" s="204" t="s">
        <v>123</v>
      </c>
      <c r="E410" s="205" t="s">
        <v>557</v>
      </c>
      <c r="F410" s="206" t="s">
        <v>558</v>
      </c>
      <c r="G410" s="207" t="s">
        <v>559</v>
      </c>
      <c r="H410" s="208">
        <v>1</v>
      </c>
      <c r="I410" s="209"/>
      <c r="J410" s="210">
        <f>ROUND(I410*H410,2)</f>
        <v>0</v>
      </c>
      <c r="K410" s="206" t="s">
        <v>127</v>
      </c>
      <c r="L410" s="44"/>
      <c r="M410" s="211" t="s">
        <v>19</v>
      </c>
      <c r="N410" s="212" t="s">
        <v>43</v>
      </c>
      <c r="O410" s="84"/>
      <c r="P410" s="213">
        <f>O410*H410</f>
        <v>0</v>
      </c>
      <c r="Q410" s="213">
        <v>0</v>
      </c>
      <c r="R410" s="213">
        <f>Q410*H410</f>
        <v>0</v>
      </c>
      <c r="S410" s="213">
        <v>0</v>
      </c>
      <c r="T410" s="214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15" t="s">
        <v>552</v>
      </c>
      <c r="AT410" s="215" t="s">
        <v>123</v>
      </c>
      <c r="AU410" s="215" t="s">
        <v>83</v>
      </c>
      <c r="AY410" s="17" t="s">
        <v>121</v>
      </c>
      <c r="BE410" s="216">
        <f>IF(N410="základní",J410,0)</f>
        <v>0</v>
      </c>
      <c r="BF410" s="216">
        <f>IF(N410="snížená",J410,0)</f>
        <v>0</v>
      </c>
      <c r="BG410" s="216">
        <f>IF(N410="zákl. přenesená",J410,0)</f>
        <v>0</v>
      </c>
      <c r="BH410" s="216">
        <f>IF(N410="sníž. přenesená",J410,0)</f>
        <v>0</v>
      </c>
      <c r="BI410" s="216">
        <f>IF(N410="nulová",J410,0)</f>
        <v>0</v>
      </c>
      <c r="BJ410" s="17" t="s">
        <v>80</v>
      </c>
      <c r="BK410" s="216">
        <f>ROUND(I410*H410,2)</f>
        <v>0</v>
      </c>
      <c r="BL410" s="17" t="s">
        <v>552</v>
      </c>
      <c r="BM410" s="215" t="s">
        <v>560</v>
      </c>
    </row>
    <row r="411" s="2" customFormat="1">
      <c r="A411" s="38"/>
      <c r="B411" s="39"/>
      <c r="C411" s="40"/>
      <c r="D411" s="217" t="s">
        <v>130</v>
      </c>
      <c r="E411" s="40"/>
      <c r="F411" s="218" t="s">
        <v>558</v>
      </c>
      <c r="G411" s="40"/>
      <c r="H411" s="40"/>
      <c r="I411" s="219"/>
      <c r="J411" s="40"/>
      <c r="K411" s="40"/>
      <c r="L411" s="44"/>
      <c r="M411" s="220"/>
      <c r="N411" s="221"/>
      <c r="O411" s="84"/>
      <c r="P411" s="84"/>
      <c r="Q411" s="84"/>
      <c r="R411" s="84"/>
      <c r="S411" s="84"/>
      <c r="T411" s="85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130</v>
      </c>
      <c r="AU411" s="17" t="s">
        <v>83</v>
      </c>
    </row>
    <row r="412" s="2" customFormat="1">
      <c r="A412" s="38"/>
      <c r="B412" s="39"/>
      <c r="C412" s="40"/>
      <c r="D412" s="222" t="s">
        <v>132</v>
      </c>
      <c r="E412" s="40"/>
      <c r="F412" s="223" t="s">
        <v>561</v>
      </c>
      <c r="G412" s="40"/>
      <c r="H412" s="40"/>
      <c r="I412" s="219"/>
      <c r="J412" s="40"/>
      <c r="K412" s="40"/>
      <c r="L412" s="44"/>
      <c r="M412" s="220"/>
      <c r="N412" s="221"/>
      <c r="O412" s="84"/>
      <c r="P412" s="84"/>
      <c r="Q412" s="84"/>
      <c r="R412" s="84"/>
      <c r="S412" s="84"/>
      <c r="T412" s="85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132</v>
      </c>
      <c r="AU412" s="17" t="s">
        <v>83</v>
      </c>
    </row>
    <row r="413" s="12" customFormat="1" ht="22.8" customHeight="1">
      <c r="A413" s="12"/>
      <c r="B413" s="188"/>
      <c r="C413" s="189"/>
      <c r="D413" s="190" t="s">
        <v>71</v>
      </c>
      <c r="E413" s="202" t="s">
        <v>562</v>
      </c>
      <c r="F413" s="202" t="s">
        <v>563</v>
      </c>
      <c r="G413" s="189"/>
      <c r="H413" s="189"/>
      <c r="I413" s="192"/>
      <c r="J413" s="203">
        <f>BK413</f>
        <v>0</v>
      </c>
      <c r="K413" s="189"/>
      <c r="L413" s="194"/>
      <c r="M413" s="195"/>
      <c r="N413" s="196"/>
      <c r="O413" s="196"/>
      <c r="P413" s="197">
        <f>SUM(P414:P420)</f>
        <v>0</v>
      </c>
      <c r="Q413" s="196"/>
      <c r="R413" s="197">
        <f>SUM(R414:R420)</f>
        <v>0</v>
      </c>
      <c r="S413" s="196"/>
      <c r="T413" s="198">
        <f>SUM(T414:T420)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199" t="s">
        <v>163</v>
      </c>
      <c r="AT413" s="200" t="s">
        <v>71</v>
      </c>
      <c r="AU413" s="200" t="s">
        <v>80</v>
      </c>
      <c r="AY413" s="199" t="s">
        <v>121</v>
      </c>
      <c r="BK413" s="201">
        <f>SUM(BK414:BK420)</f>
        <v>0</v>
      </c>
    </row>
    <row r="414" s="2" customFormat="1" ht="16.5" customHeight="1">
      <c r="A414" s="38"/>
      <c r="B414" s="39"/>
      <c r="C414" s="204" t="s">
        <v>564</v>
      </c>
      <c r="D414" s="204" t="s">
        <v>123</v>
      </c>
      <c r="E414" s="205" t="s">
        <v>565</v>
      </c>
      <c r="F414" s="206" t="s">
        <v>563</v>
      </c>
      <c r="G414" s="207" t="s">
        <v>559</v>
      </c>
      <c r="H414" s="208">
        <v>1</v>
      </c>
      <c r="I414" s="209"/>
      <c r="J414" s="210">
        <f>ROUND(I414*H414,2)</f>
        <v>0</v>
      </c>
      <c r="K414" s="206" t="s">
        <v>127</v>
      </c>
      <c r="L414" s="44"/>
      <c r="M414" s="211" t="s">
        <v>19</v>
      </c>
      <c r="N414" s="212" t="s">
        <v>43</v>
      </c>
      <c r="O414" s="84"/>
      <c r="P414" s="213">
        <f>O414*H414</f>
        <v>0</v>
      </c>
      <c r="Q414" s="213">
        <v>0</v>
      </c>
      <c r="R414" s="213">
        <f>Q414*H414</f>
        <v>0</v>
      </c>
      <c r="S414" s="213">
        <v>0</v>
      </c>
      <c r="T414" s="214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15" t="s">
        <v>552</v>
      </c>
      <c r="AT414" s="215" t="s">
        <v>123</v>
      </c>
      <c r="AU414" s="215" t="s">
        <v>83</v>
      </c>
      <c r="AY414" s="17" t="s">
        <v>121</v>
      </c>
      <c r="BE414" s="216">
        <f>IF(N414="základní",J414,0)</f>
        <v>0</v>
      </c>
      <c r="BF414" s="216">
        <f>IF(N414="snížená",J414,0)</f>
        <v>0</v>
      </c>
      <c r="BG414" s="216">
        <f>IF(N414="zákl. přenesená",J414,0)</f>
        <v>0</v>
      </c>
      <c r="BH414" s="216">
        <f>IF(N414="sníž. přenesená",J414,0)</f>
        <v>0</v>
      </c>
      <c r="BI414" s="216">
        <f>IF(N414="nulová",J414,0)</f>
        <v>0</v>
      </c>
      <c r="BJ414" s="17" t="s">
        <v>80</v>
      </c>
      <c r="BK414" s="216">
        <f>ROUND(I414*H414,2)</f>
        <v>0</v>
      </c>
      <c r="BL414" s="17" t="s">
        <v>552</v>
      </c>
      <c r="BM414" s="215" t="s">
        <v>566</v>
      </c>
    </row>
    <row r="415" s="2" customFormat="1">
      <c r="A415" s="38"/>
      <c r="B415" s="39"/>
      <c r="C415" s="40"/>
      <c r="D415" s="217" t="s">
        <v>130</v>
      </c>
      <c r="E415" s="40"/>
      <c r="F415" s="218" t="s">
        <v>563</v>
      </c>
      <c r="G415" s="40"/>
      <c r="H415" s="40"/>
      <c r="I415" s="219"/>
      <c r="J415" s="40"/>
      <c r="K415" s="40"/>
      <c r="L415" s="44"/>
      <c r="M415" s="220"/>
      <c r="N415" s="221"/>
      <c r="O415" s="84"/>
      <c r="P415" s="84"/>
      <c r="Q415" s="84"/>
      <c r="R415" s="84"/>
      <c r="S415" s="84"/>
      <c r="T415" s="85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130</v>
      </c>
      <c r="AU415" s="17" t="s">
        <v>83</v>
      </c>
    </row>
    <row r="416" s="2" customFormat="1">
      <c r="A416" s="38"/>
      <c r="B416" s="39"/>
      <c r="C416" s="40"/>
      <c r="D416" s="222" t="s">
        <v>132</v>
      </c>
      <c r="E416" s="40"/>
      <c r="F416" s="223" t="s">
        <v>567</v>
      </c>
      <c r="G416" s="40"/>
      <c r="H416" s="40"/>
      <c r="I416" s="219"/>
      <c r="J416" s="40"/>
      <c r="K416" s="40"/>
      <c r="L416" s="44"/>
      <c r="M416" s="220"/>
      <c r="N416" s="221"/>
      <c r="O416" s="84"/>
      <c r="P416" s="84"/>
      <c r="Q416" s="84"/>
      <c r="R416" s="84"/>
      <c r="S416" s="84"/>
      <c r="T416" s="85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132</v>
      </c>
      <c r="AU416" s="17" t="s">
        <v>83</v>
      </c>
    </row>
    <row r="417" s="2" customFormat="1" ht="16.5" customHeight="1">
      <c r="A417" s="38"/>
      <c r="B417" s="39"/>
      <c r="C417" s="204" t="s">
        <v>568</v>
      </c>
      <c r="D417" s="204" t="s">
        <v>123</v>
      </c>
      <c r="E417" s="205" t="s">
        <v>569</v>
      </c>
      <c r="F417" s="206" t="s">
        <v>570</v>
      </c>
      <c r="G417" s="207" t="s">
        <v>559</v>
      </c>
      <c r="H417" s="208">
        <v>1</v>
      </c>
      <c r="I417" s="209"/>
      <c r="J417" s="210">
        <f>ROUND(I417*H417,2)</f>
        <v>0</v>
      </c>
      <c r="K417" s="206" t="s">
        <v>127</v>
      </c>
      <c r="L417" s="44"/>
      <c r="M417" s="211" t="s">
        <v>19</v>
      </c>
      <c r="N417" s="212" t="s">
        <v>43</v>
      </c>
      <c r="O417" s="84"/>
      <c r="P417" s="213">
        <f>O417*H417</f>
        <v>0</v>
      </c>
      <c r="Q417" s="213">
        <v>0</v>
      </c>
      <c r="R417" s="213">
        <f>Q417*H417</f>
        <v>0</v>
      </c>
      <c r="S417" s="213">
        <v>0</v>
      </c>
      <c r="T417" s="214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15" t="s">
        <v>552</v>
      </c>
      <c r="AT417" s="215" t="s">
        <v>123</v>
      </c>
      <c r="AU417" s="215" t="s">
        <v>83</v>
      </c>
      <c r="AY417" s="17" t="s">
        <v>121</v>
      </c>
      <c r="BE417" s="216">
        <f>IF(N417="základní",J417,0)</f>
        <v>0</v>
      </c>
      <c r="BF417" s="216">
        <f>IF(N417="snížená",J417,0)</f>
        <v>0</v>
      </c>
      <c r="BG417" s="216">
        <f>IF(N417="zákl. přenesená",J417,0)</f>
        <v>0</v>
      </c>
      <c r="BH417" s="216">
        <f>IF(N417="sníž. přenesená",J417,0)</f>
        <v>0</v>
      </c>
      <c r="BI417" s="216">
        <f>IF(N417="nulová",J417,0)</f>
        <v>0</v>
      </c>
      <c r="BJ417" s="17" t="s">
        <v>80</v>
      </c>
      <c r="BK417" s="216">
        <f>ROUND(I417*H417,2)</f>
        <v>0</v>
      </c>
      <c r="BL417" s="17" t="s">
        <v>552</v>
      </c>
      <c r="BM417" s="215" t="s">
        <v>571</v>
      </c>
    </row>
    <row r="418" s="2" customFormat="1">
      <c r="A418" s="38"/>
      <c r="B418" s="39"/>
      <c r="C418" s="40"/>
      <c r="D418" s="217" t="s">
        <v>130</v>
      </c>
      <c r="E418" s="40"/>
      <c r="F418" s="218" t="s">
        <v>570</v>
      </c>
      <c r="G418" s="40"/>
      <c r="H418" s="40"/>
      <c r="I418" s="219"/>
      <c r="J418" s="40"/>
      <c r="K418" s="40"/>
      <c r="L418" s="44"/>
      <c r="M418" s="220"/>
      <c r="N418" s="221"/>
      <c r="O418" s="84"/>
      <c r="P418" s="84"/>
      <c r="Q418" s="84"/>
      <c r="R418" s="84"/>
      <c r="S418" s="84"/>
      <c r="T418" s="85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130</v>
      </c>
      <c r="AU418" s="17" t="s">
        <v>83</v>
      </c>
    </row>
    <row r="419" s="2" customFormat="1">
      <c r="A419" s="38"/>
      <c r="B419" s="39"/>
      <c r="C419" s="40"/>
      <c r="D419" s="222" t="s">
        <v>132</v>
      </c>
      <c r="E419" s="40"/>
      <c r="F419" s="223" t="s">
        <v>572</v>
      </c>
      <c r="G419" s="40"/>
      <c r="H419" s="40"/>
      <c r="I419" s="219"/>
      <c r="J419" s="40"/>
      <c r="K419" s="40"/>
      <c r="L419" s="44"/>
      <c r="M419" s="220"/>
      <c r="N419" s="221"/>
      <c r="O419" s="84"/>
      <c r="P419" s="84"/>
      <c r="Q419" s="84"/>
      <c r="R419" s="84"/>
      <c r="S419" s="84"/>
      <c r="T419" s="85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132</v>
      </c>
      <c r="AU419" s="17" t="s">
        <v>83</v>
      </c>
    </row>
    <row r="420" s="2" customFormat="1">
      <c r="A420" s="38"/>
      <c r="B420" s="39"/>
      <c r="C420" s="40"/>
      <c r="D420" s="217" t="s">
        <v>142</v>
      </c>
      <c r="E420" s="40"/>
      <c r="F420" s="245" t="s">
        <v>573</v>
      </c>
      <c r="G420" s="40"/>
      <c r="H420" s="40"/>
      <c r="I420" s="219"/>
      <c r="J420" s="40"/>
      <c r="K420" s="40"/>
      <c r="L420" s="44"/>
      <c r="M420" s="220"/>
      <c r="N420" s="221"/>
      <c r="O420" s="84"/>
      <c r="P420" s="84"/>
      <c r="Q420" s="84"/>
      <c r="R420" s="84"/>
      <c r="S420" s="84"/>
      <c r="T420" s="85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142</v>
      </c>
      <c r="AU420" s="17" t="s">
        <v>83</v>
      </c>
    </row>
    <row r="421" s="12" customFormat="1" ht="22.8" customHeight="1">
      <c r="A421" s="12"/>
      <c r="B421" s="188"/>
      <c r="C421" s="189"/>
      <c r="D421" s="190" t="s">
        <v>71</v>
      </c>
      <c r="E421" s="202" t="s">
        <v>574</v>
      </c>
      <c r="F421" s="202" t="s">
        <v>575</v>
      </c>
      <c r="G421" s="189"/>
      <c r="H421" s="189"/>
      <c r="I421" s="192"/>
      <c r="J421" s="203">
        <f>BK421</f>
        <v>0</v>
      </c>
      <c r="K421" s="189"/>
      <c r="L421" s="194"/>
      <c r="M421" s="195"/>
      <c r="N421" s="196"/>
      <c r="O421" s="196"/>
      <c r="P421" s="197">
        <f>SUM(P422:P429)</f>
        <v>0</v>
      </c>
      <c r="Q421" s="196"/>
      <c r="R421" s="197">
        <f>SUM(R422:R429)</f>
        <v>0</v>
      </c>
      <c r="S421" s="196"/>
      <c r="T421" s="198">
        <f>SUM(T422:T429)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199" t="s">
        <v>163</v>
      </c>
      <c r="AT421" s="200" t="s">
        <v>71</v>
      </c>
      <c r="AU421" s="200" t="s">
        <v>80</v>
      </c>
      <c r="AY421" s="199" t="s">
        <v>121</v>
      </c>
      <c r="BK421" s="201">
        <f>SUM(BK422:BK429)</f>
        <v>0</v>
      </c>
    </row>
    <row r="422" s="2" customFormat="1" ht="16.5" customHeight="1">
      <c r="A422" s="38"/>
      <c r="B422" s="39"/>
      <c r="C422" s="204" t="s">
        <v>576</v>
      </c>
      <c r="D422" s="204" t="s">
        <v>123</v>
      </c>
      <c r="E422" s="205" t="s">
        <v>577</v>
      </c>
      <c r="F422" s="206" t="s">
        <v>578</v>
      </c>
      <c r="G422" s="207" t="s">
        <v>248</v>
      </c>
      <c r="H422" s="208">
        <v>15</v>
      </c>
      <c r="I422" s="209"/>
      <c r="J422" s="210">
        <f>ROUND(I422*H422,2)</f>
        <v>0</v>
      </c>
      <c r="K422" s="206" t="s">
        <v>127</v>
      </c>
      <c r="L422" s="44"/>
      <c r="M422" s="211" t="s">
        <v>19</v>
      </c>
      <c r="N422" s="212" t="s">
        <v>43</v>
      </c>
      <c r="O422" s="84"/>
      <c r="P422" s="213">
        <f>O422*H422</f>
        <v>0</v>
      </c>
      <c r="Q422" s="213">
        <v>0</v>
      </c>
      <c r="R422" s="213">
        <f>Q422*H422</f>
        <v>0</v>
      </c>
      <c r="S422" s="213">
        <v>0</v>
      </c>
      <c r="T422" s="214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15" t="s">
        <v>552</v>
      </c>
      <c r="AT422" s="215" t="s">
        <v>123</v>
      </c>
      <c r="AU422" s="215" t="s">
        <v>83</v>
      </c>
      <c r="AY422" s="17" t="s">
        <v>121</v>
      </c>
      <c r="BE422" s="216">
        <f>IF(N422="základní",J422,0)</f>
        <v>0</v>
      </c>
      <c r="BF422" s="216">
        <f>IF(N422="snížená",J422,0)</f>
        <v>0</v>
      </c>
      <c r="BG422" s="216">
        <f>IF(N422="zákl. přenesená",J422,0)</f>
        <v>0</v>
      </c>
      <c r="BH422" s="216">
        <f>IF(N422="sníž. přenesená",J422,0)</f>
        <v>0</v>
      </c>
      <c r="BI422" s="216">
        <f>IF(N422="nulová",J422,0)</f>
        <v>0</v>
      </c>
      <c r="BJ422" s="17" t="s">
        <v>80</v>
      </c>
      <c r="BK422" s="216">
        <f>ROUND(I422*H422,2)</f>
        <v>0</v>
      </c>
      <c r="BL422" s="17" t="s">
        <v>552</v>
      </c>
      <c r="BM422" s="215" t="s">
        <v>579</v>
      </c>
    </row>
    <row r="423" s="2" customFormat="1">
      <c r="A423" s="38"/>
      <c r="B423" s="39"/>
      <c r="C423" s="40"/>
      <c r="D423" s="217" t="s">
        <v>130</v>
      </c>
      <c r="E423" s="40"/>
      <c r="F423" s="218" t="s">
        <v>578</v>
      </c>
      <c r="G423" s="40"/>
      <c r="H423" s="40"/>
      <c r="I423" s="219"/>
      <c r="J423" s="40"/>
      <c r="K423" s="40"/>
      <c r="L423" s="44"/>
      <c r="M423" s="220"/>
      <c r="N423" s="221"/>
      <c r="O423" s="84"/>
      <c r="P423" s="84"/>
      <c r="Q423" s="84"/>
      <c r="R423" s="84"/>
      <c r="S423" s="84"/>
      <c r="T423" s="85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130</v>
      </c>
      <c r="AU423" s="17" t="s">
        <v>83</v>
      </c>
    </row>
    <row r="424" s="2" customFormat="1">
      <c r="A424" s="38"/>
      <c r="B424" s="39"/>
      <c r="C424" s="40"/>
      <c r="D424" s="222" t="s">
        <v>132</v>
      </c>
      <c r="E424" s="40"/>
      <c r="F424" s="223" t="s">
        <v>580</v>
      </c>
      <c r="G424" s="40"/>
      <c r="H424" s="40"/>
      <c r="I424" s="219"/>
      <c r="J424" s="40"/>
      <c r="K424" s="40"/>
      <c r="L424" s="44"/>
      <c r="M424" s="220"/>
      <c r="N424" s="221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132</v>
      </c>
      <c r="AU424" s="17" t="s">
        <v>83</v>
      </c>
    </row>
    <row r="425" s="14" customFormat="1">
      <c r="A425" s="14"/>
      <c r="B425" s="234"/>
      <c r="C425" s="235"/>
      <c r="D425" s="217" t="s">
        <v>134</v>
      </c>
      <c r="E425" s="236" t="s">
        <v>19</v>
      </c>
      <c r="F425" s="237" t="s">
        <v>581</v>
      </c>
      <c r="G425" s="235"/>
      <c r="H425" s="238">
        <v>15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4" t="s">
        <v>134</v>
      </c>
      <c r="AU425" s="244" t="s">
        <v>83</v>
      </c>
      <c r="AV425" s="14" t="s">
        <v>83</v>
      </c>
      <c r="AW425" s="14" t="s">
        <v>33</v>
      </c>
      <c r="AX425" s="14" t="s">
        <v>72</v>
      </c>
      <c r="AY425" s="244" t="s">
        <v>121</v>
      </c>
    </row>
    <row r="426" s="2" customFormat="1" ht="16.5" customHeight="1">
      <c r="A426" s="38"/>
      <c r="B426" s="39"/>
      <c r="C426" s="204" t="s">
        <v>531</v>
      </c>
      <c r="D426" s="204" t="s">
        <v>123</v>
      </c>
      <c r="E426" s="205" t="s">
        <v>582</v>
      </c>
      <c r="F426" s="206" t="s">
        <v>583</v>
      </c>
      <c r="G426" s="207" t="s">
        <v>559</v>
      </c>
      <c r="H426" s="208">
        <v>1</v>
      </c>
      <c r="I426" s="209"/>
      <c r="J426" s="210">
        <f>ROUND(I426*H426,2)</f>
        <v>0</v>
      </c>
      <c r="K426" s="206" t="s">
        <v>127</v>
      </c>
      <c r="L426" s="44"/>
      <c r="M426" s="211" t="s">
        <v>19</v>
      </c>
      <c r="N426" s="212" t="s">
        <v>43</v>
      </c>
      <c r="O426" s="84"/>
      <c r="P426" s="213">
        <f>O426*H426</f>
        <v>0</v>
      </c>
      <c r="Q426" s="213">
        <v>0</v>
      </c>
      <c r="R426" s="213">
        <f>Q426*H426</f>
        <v>0</v>
      </c>
      <c r="S426" s="213">
        <v>0</v>
      </c>
      <c r="T426" s="214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15" t="s">
        <v>552</v>
      </c>
      <c r="AT426" s="215" t="s">
        <v>123</v>
      </c>
      <c r="AU426" s="215" t="s">
        <v>83</v>
      </c>
      <c r="AY426" s="17" t="s">
        <v>121</v>
      </c>
      <c r="BE426" s="216">
        <f>IF(N426="základní",J426,0)</f>
        <v>0</v>
      </c>
      <c r="BF426" s="216">
        <f>IF(N426="snížená",J426,0)</f>
        <v>0</v>
      </c>
      <c r="BG426" s="216">
        <f>IF(N426="zákl. přenesená",J426,0)</f>
        <v>0</v>
      </c>
      <c r="BH426" s="216">
        <f>IF(N426="sníž. přenesená",J426,0)</f>
        <v>0</v>
      </c>
      <c r="BI426" s="216">
        <f>IF(N426="nulová",J426,0)</f>
        <v>0</v>
      </c>
      <c r="BJ426" s="17" t="s">
        <v>80</v>
      </c>
      <c r="BK426" s="216">
        <f>ROUND(I426*H426,2)</f>
        <v>0</v>
      </c>
      <c r="BL426" s="17" t="s">
        <v>552</v>
      </c>
      <c r="BM426" s="215" t="s">
        <v>584</v>
      </c>
    </row>
    <row r="427" s="2" customFormat="1">
      <c r="A427" s="38"/>
      <c r="B427" s="39"/>
      <c r="C427" s="40"/>
      <c r="D427" s="217" t="s">
        <v>130</v>
      </c>
      <c r="E427" s="40"/>
      <c r="F427" s="218" t="s">
        <v>583</v>
      </c>
      <c r="G427" s="40"/>
      <c r="H427" s="40"/>
      <c r="I427" s="219"/>
      <c r="J427" s="40"/>
      <c r="K427" s="40"/>
      <c r="L427" s="44"/>
      <c r="M427" s="220"/>
      <c r="N427" s="221"/>
      <c r="O427" s="84"/>
      <c r="P427" s="84"/>
      <c r="Q427" s="84"/>
      <c r="R427" s="84"/>
      <c r="S427" s="84"/>
      <c r="T427" s="85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130</v>
      </c>
      <c r="AU427" s="17" t="s">
        <v>83</v>
      </c>
    </row>
    <row r="428" s="2" customFormat="1">
      <c r="A428" s="38"/>
      <c r="B428" s="39"/>
      <c r="C428" s="40"/>
      <c r="D428" s="222" t="s">
        <v>132</v>
      </c>
      <c r="E428" s="40"/>
      <c r="F428" s="223" t="s">
        <v>585</v>
      </c>
      <c r="G428" s="40"/>
      <c r="H428" s="40"/>
      <c r="I428" s="219"/>
      <c r="J428" s="40"/>
      <c r="K428" s="40"/>
      <c r="L428" s="44"/>
      <c r="M428" s="220"/>
      <c r="N428" s="221"/>
      <c r="O428" s="84"/>
      <c r="P428" s="84"/>
      <c r="Q428" s="84"/>
      <c r="R428" s="84"/>
      <c r="S428" s="84"/>
      <c r="T428" s="85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132</v>
      </c>
      <c r="AU428" s="17" t="s">
        <v>83</v>
      </c>
    </row>
    <row r="429" s="2" customFormat="1">
      <c r="A429" s="38"/>
      <c r="B429" s="39"/>
      <c r="C429" s="40"/>
      <c r="D429" s="217" t="s">
        <v>142</v>
      </c>
      <c r="E429" s="40"/>
      <c r="F429" s="245" t="s">
        <v>586</v>
      </c>
      <c r="G429" s="40"/>
      <c r="H429" s="40"/>
      <c r="I429" s="219"/>
      <c r="J429" s="40"/>
      <c r="K429" s="40"/>
      <c r="L429" s="44"/>
      <c r="M429" s="256"/>
      <c r="N429" s="257"/>
      <c r="O429" s="258"/>
      <c r="P429" s="258"/>
      <c r="Q429" s="258"/>
      <c r="R429" s="258"/>
      <c r="S429" s="258"/>
      <c r="T429" s="259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142</v>
      </c>
      <c r="AU429" s="17" t="s">
        <v>83</v>
      </c>
    </row>
    <row r="430" s="2" customFormat="1" ht="6.96" customHeight="1">
      <c r="A430" s="38"/>
      <c r="B430" s="59"/>
      <c r="C430" s="60"/>
      <c r="D430" s="60"/>
      <c r="E430" s="60"/>
      <c r="F430" s="60"/>
      <c r="G430" s="60"/>
      <c r="H430" s="60"/>
      <c r="I430" s="60"/>
      <c r="J430" s="60"/>
      <c r="K430" s="60"/>
      <c r="L430" s="44"/>
      <c r="M430" s="38"/>
      <c r="O430" s="38"/>
      <c r="P430" s="38"/>
      <c r="Q430" s="38"/>
      <c r="R430" s="38"/>
      <c r="S430" s="38"/>
      <c r="T430" s="38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</row>
  </sheetData>
  <sheetProtection sheet="1" autoFilter="0" formatColumns="0" formatRows="0" objects="1" scenarios="1" spinCount="100000" saltValue="jDq+ykFsoPoMlJZWwgfwjWwgDFaYNIAIzPxKQmKWepeelzbrb6KA+GZ4kUXiK5rgTps2NZr+q94k33dD34eo+w==" hashValue="+dBiQSZWaUC4V7XHfviMc1T5hu87kP5LBE0Y3eHYTgB+0uuqTDKZc/P/e5QOX8QojH54zmOuFpwYmTVmr+3g4A==" algorithmName="SHA-512" password="CC35"/>
  <autoFilter ref="C90:K429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3_01/111251102"/>
    <hyperlink ref="F101" r:id="rId2" display="https://podminky.urs.cz/item/CS_URS_2023_01/111209111"/>
    <hyperlink ref="F105" r:id="rId3" display="https://podminky.urs.cz/item/CS_URS_2023_01/122252206"/>
    <hyperlink ref="F112" r:id="rId4" display="https://podminky.urs.cz/item/CS_URS_2023_01/122252207"/>
    <hyperlink ref="F118" r:id="rId5" display="https://podminky.urs.cz/item/CS_URS_2023_01/132251102"/>
    <hyperlink ref="F124" r:id="rId6" display="https://podminky.urs.cz/item/CS_URS_2023_01/132251104"/>
    <hyperlink ref="F133" r:id="rId7" display="https://podminky.urs.cz/item/CS_URS_2023_01/171152101"/>
    <hyperlink ref="F142" r:id="rId8" display="https://podminky.urs.cz/item/CS_URS_2023_01/171152121"/>
    <hyperlink ref="F153" r:id="rId9" display="https://podminky.urs.cz/item/CS_URS_2023_01/171201231"/>
    <hyperlink ref="F158" r:id="rId10" display="https://podminky.urs.cz/item/CS_URS_2023_01/181951112"/>
    <hyperlink ref="F165" r:id="rId11" display="https://podminky.urs.cz/item/CS_URS_2023_01/182151111"/>
    <hyperlink ref="F171" r:id="rId12" display="https://podminky.urs.cz/item/CS_URS_2023_01/182351133"/>
    <hyperlink ref="F183" r:id="rId13" display="https://podminky.urs.cz/item/CS_URS_2023_01/183101221"/>
    <hyperlink ref="F191" r:id="rId14" display="https://podminky.urs.cz/item/CS_URS_2023_01/183405211"/>
    <hyperlink ref="F200" r:id="rId15" display="https://podminky.urs.cz/item/CS_URS_2023_01/184102114"/>
    <hyperlink ref="F215" r:id="rId16" display="https://podminky.urs.cz/item/CS_URS_2023_01/184215132"/>
    <hyperlink ref="F226" r:id="rId17" display="https://podminky.urs.cz/item/CS_URS_2023_01/184813211"/>
    <hyperlink ref="F231" r:id="rId18" display="https://podminky.urs.cz/item/CS_URS_2023_01/184813251"/>
    <hyperlink ref="F234" r:id="rId19" display="https://podminky.urs.cz/item/CS_URS_2023_01/184851512"/>
    <hyperlink ref="F239" r:id="rId20" display="https://podminky.urs.cz/item/CS_URS_2023_01/184911111"/>
    <hyperlink ref="F246" r:id="rId21" display="https://podminky.urs.cz/item/CS_URS_2023_01/185804311"/>
    <hyperlink ref="F254" r:id="rId22" display="https://podminky.urs.cz/item/CS_URS_2023_01/451571221"/>
    <hyperlink ref="F260" r:id="rId23" display="https://podminky.urs.cz/item/CS_URS_2023_01/465511411"/>
    <hyperlink ref="F268" r:id="rId24" display="https://podminky.urs.cz/item/CS_URS_2023_01/564811111"/>
    <hyperlink ref="F275" r:id="rId25" display="https://podminky.urs.cz/item/CS_URS_2023_01/564871111"/>
    <hyperlink ref="F282" r:id="rId26" display="https://podminky.urs.cz/item/CS_URS_2023_01/565135121"/>
    <hyperlink ref="F289" r:id="rId27" display="https://podminky.urs.cz/item/CS_URS_2023_01/569831111"/>
    <hyperlink ref="F296" r:id="rId28" display="https://podminky.urs.cz/item/CS_URS_2023_01/573111111"/>
    <hyperlink ref="F303" r:id="rId29" display="https://podminky.urs.cz/item/CS_URS_2023_01/573211107"/>
    <hyperlink ref="F310" r:id="rId30" display="https://podminky.urs.cz/item/CS_URS_2023_01/577134221"/>
    <hyperlink ref="F318" r:id="rId31" display="https://podminky.urs.cz/item/CS_URS_2023_01/912211111"/>
    <hyperlink ref="F326" r:id="rId32" display="https://podminky.urs.cz/item/CS_URS_2023_01/919521140"/>
    <hyperlink ref="F335" r:id="rId33" display="https://podminky.urs.cz/item/CS_URS_2023_01/919521160"/>
    <hyperlink ref="F345" r:id="rId34" display="https://podminky.urs.cz/item/CS_URS_2023_01/919535556"/>
    <hyperlink ref="F351" r:id="rId35" display="https://podminky.urs.cz/item/CS_URS_2023_01/919726231"/>
    <hyperlink ref="F358" r:id="rId36" display="https://podminky.urs.cz/item/CS_URS_2023_01/919732211"/>
    <hyperlink ref="F364" r:id="rId37" display="https://podminky.urs.cz/item/CS_URS_2023_01/919735112"/>
    <hyperlink ref="F370" r:id="rId38" display="https://podminky.urs.cz/item/CS_URS_2023_01/938902112"/>
    <hyperlink ref="F377" r:id="rId39" display="https://podminky.urs.cz/item/CS_URS_2023_01/977211111"/>
    <hyperlink ref="F388" r:id="rId40" display="https://podminky.urs.cz/item/CS_URS_2023_01/998225111"/>
    <hyperlink ref="F391" r:id="rId41" display="https://podminky.urs.cz/item/CS_URS_2023_01/998225192"/>
    <hyperlink ref="F396" r:id="rId42" display="https://podminky.urs.cz/item/CS_URS_2023_01/460742132"/>
    <hyperlink ref="F408" r:id="rId43" display="https://podminky.urs.cz/item/CS_URS_2023_01/012002000"/>
    <hyperlink ref="F412" r:id="rId44" display="https://podminky.urs.cz/item/CS_URS_2023_01/013254000"/>
    <hyperlink ref="F416" r:id="rId45" display="https://podminky.urs.cz/item/CS_URS_2023_01/030001000"/>
    <hyperlink ref="F419" r:id="rId46" display="https://podminky.urs.cz/item/CS_URS_2023_01/034303000"/>
    <hyperlink ref="F424" r:id="rId47" display="https://podminky.urs.cz/item/CS_URS_2023_01/043154000"/>
    <hyperlink ref="F428" r:id="rId48" display="https://podminky.urs.cz/item/CS_URS_2023_01/049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87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Cesty HPC 1 a HPC 2 v k.ú. Plačovice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587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82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6. 9. 2021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ROUND(J91,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ROUND((SUM(BE91:BE489)),  2)</f>
        <v>0</v>
      </c>
      <c r="G33" s="38"/>
      <c r="H33" s="38"/>
      <c r="I33" s="148">
        <v>0.20999999999999999</v>
      </c>
      <c r="J33" s="147">
        <f>ROUND(((SUM(BE91:BE489))*I33),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ROUND((SUM(BF91:BF489)),  2)</f>
        <v>0</v>
      </c>
      <c r="G34" s="38"/>
      <c r="H34" s="38"/>
      <c r="I34" s="148">
        <v>0.14999999999999999</v>
      </c>
      <c r="J34" s="147">
        <f>ROUND(((SUM(BF91:BF489))*I34),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ROUND((SUM(BG91:BG489)),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ROUND((SUM(BH91:BH489)),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ROUND((SUM(BI91:BI489)),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90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Cesty HPC 1 a HPC 2 v k.ú. Plačovice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HPC 2 - Cesta HPC 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k.ú. Plačovice</v>
      </c>
      <c r="G52" s="40"/>
      <c r="H52" s="40"/>
      <c r="I52" s="32" t="s">
        <v>23</v>
      </c>
      <c r="J52" s="72" t="str">
        <f>IF(J12="","",J12)</f>
        <v>6. 9. 2021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Česká republika – SPÚ, Pobočka J. Hradec</v>
      </c>
      <c r="G54" s="40"/>
      <c r="H54" s="40"/>
      <c r="I54" s="32" t="s">
        <v>31</v>
      </c>
      <c r="J54" s="36" t="str">
        <f>E21</f>
        <v>P - atelier JH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91</v>
      </c>
      <c r="D57" s="162"/>
      <c r="E57" s="162"/>
      <c r="F57" s="162"/>
      <c r="G57" s="162"/>
      <c r="H57" s="162"/>
      <c r="I57" s="162"/>
      <c r="J57" s="163" t="s">
        <v>92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J91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93</v>
      </c>
    </row>
    <row r="60" s="9" customFormat="1" ht="24.96" customHeight="1">
      <c r="A60" s="9"/>
      <c r="B60" s="165"/>
      <c r="C60" s="166"/>
      <c r="D60" s="167" t="s">
        <v>94</v>
      </c>
      <c r="E60" s="168"/>
      <c r="F60" s="168"/>
      <c r="G60" s="168"/>
      <c r="H60" s="168"/>
      <c r="I60" s="168"/>
      <c r="J60" s="169">
        <f>J92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95</v>
      </c>
      <c r="E61" s="174"/>
      <c r="F61" s="174"/>
      <c r="G61" s="174"/>
      <c r="H61" s="174"/>
      <c r="I61" s="174"/>
      <c r="J61" s="175">
        <f>J93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96</v>
      </c>
      <c r="E62" s="174"/>
      <c r="F62" s="174"/>
      <c r="G62" s="174"/>
      <c r="H62" s="174"/>
      <c r="I62" s="174"/>
      <c r="J62" s="175">
        <f>J289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97</v>
      </c>
      <c r="E63" s="174"/>
      <c r="F63" s="174"/>
      <c r="G63" s="174"/>
      <c r="H63" s="174"/>
      <c r="I63" s="174"/>
      <c r="J63" s="175">
        <f>J303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98</v>
      </c>
      <c r="E64" s="174"/>
      <c r="F64" s="174"/>
      <c r="G64" s="174"/>
      <c r="H64" s="174"/>
      <c r="I64" s="174"/>
      <c r="J64" s="175">
        <f>J377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99</v>
      </c>
      <c r="E65" s="174"/>
      <c r="F65" s="174"/>
      <c r="G65" s="174"/>
      <c r="H65" s="174"/>
      <c r="I65" s="174"/>
      <c r="J65" s="175">
        <f>J445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100</v>
      </c>
      <c r="E66" s="168"/>
      <c r="F66" s="168"/>
      <c r="G66" s="168"/>
      <c r="H66" s="168"/>
      <c r="I66" s="168"/>
      <c r="J66" s="169">
        <f>J452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1"/>
      <c r="C67" s="172"/>
      <c r="D67" s="173" t="s">
        <v>101</v>
      </c>
      <c r="E67" s="174"/>
      <c r="F67" s="174"/>
      <c r="G67" s="174"/>
      <c r="H67" s="174"/>
      <c r="I67" s="174"/>
      <c r="J67" s="175">
        <f>J453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5"/>
      <c r="C68" s="166"/>
      <c r="D68" s="167" t="s">
        <v>102</v>
      </c>
      <c r="E68" s="168"/>
      <c r="F68" s="168"/>
      <c r="G68" s="168"/>
      <c r="H68" s="168"/>
      <c r="I68" s="168"/>
      <c r="J68" s="169">
        <f>J464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1"/>
      <c r="C69" s="172"/>
      <c r="D69" s="173" t="s">
        <v>103</v>
      </c>
      <c r="E69" s="174"/>
      <c r="F69" s="174"/>
      <c r="G69" s="174"/>
      <c r="H69" s="174"/>
      <c r="I69" s="174"/>
      <c r="J69" s="175">
        <f>J465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104</v>
      </c>
      <c r="E70" s="174"/>
      <c r="F70" s="174"/>
      <c r="G70" s="174"/>
      <c r="H70" s="174"/>
      <c r="I70" s="174"/>
      <c r="J70" s="175">
        <f>J473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105</v>
      </c>
      <c r="E71" s="174"/>
      <c r="F71" s="174"/>
      <c r="G71" s="174"/>
      <c r="H71" s="174"/>
      <c r="I71" s="174"/>
      <c r="J71" s="175">
        <f>J481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106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160" t="str">
        <f>E7</f>
        <v>Cesty HPC 1 a HPC 2 v k.ú. Plačovice</v>
      </c>
      <c r="F81" s="32"/>
      <c r="G81" s="32"/>
      <c r="H81" s="32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88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E9</f>
        <v>HPC 2 - Cesta HPC 2</v>
      </c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F12</f>
        <v>k.ú. Plačovice</v>
      </c>
      <c r="G85" s="40"/>
      <c r="H85" s="40"/>
      <c r="I85" s="32" t="s">
        <v>23</v>
      </c>
      <c r="J85" s="72" t="str">
        <f>IF(J12="","",J12)</f>
        <v>6. 9. 2021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E15</f>
        <v>Česká republika – SPÚ, Pobočka J. Hradec</v>
      </c>
      <c r="G87" s="40"/>
      <c r="H87" s="40"/>
      <c r="I87" s="32" t="s">
        <v>31</v>
      </c>
      <c r="J87" s="36" t="str">
        <f>E21</f>
        <v>P - atelier JH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IF(E18="","",E18)</f>
        <v>Vyplň údaj</v>
      </c>
      <c r="G88" s="40"/>
      <c r="H88" s="40"/>
      <c r="I88" s="32" t="s">
        <v>34</v>
      </c>
      <c r="J88" s="36" t="str">
        <f>E24</f>
        <v xml:space="preserve"> 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77"/>
      <c r="B90" s="178"/>
      <c r="C90" s="179" t="s">
        <v>107</v>
      </c>
      <c r="D90" s="180" t="s">
        <v>57</v>
      </c>
      <c r="E90" s="180" t="s">
        <v>53</v>
      </c>
      <c r="F90" s="180" t="s">
        <v>54</v>
      </c>
      <c r="G90" s="180" t="s">
        <v>108</v>
      </c>
      <c r="H90" s="180" t="s">
        <v>109</v>
      </c>
      <c r="I90" s="180" t="s">
        <v>110</v>
      </c>
      <c r="J90" s="180" t="s">
        <v>92</v>
      </c>
      <c r="K90" s="181" t="s">
        <v>111</v>
      </c>
      <c r="L90" s="182"/>
      <c r="M90" s="92" t="s">
        <v>19</v>
      </c>
      <c r="N90" s="93" t="s">
        <v>42</v>
      </c>
      <c r="O90" s="93" t="s">
        <v>112</v>
      </c>
      <c r="P90" s="93" t="s">
        <v>113</v>
      </c>
      <c r="Q90" s="93" t="s">
        <v>114</v>
      </c>
      <c r="R90" s="93" t="s">
        <v>115</v>
      </c>
      <c r="S90" s="93" t="s">
        <v>116</v>
      </c>
      <c r="T90" s="94" t="s">
        <v>117</v>
      </c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</row>
    <row r="91" s="2" customFormat="1" ht="22.8" customHeight="1">
      <c r="A91" s="38"/>
      <c r="B91" s="39"/>
      <c r="C91" s="99" t="s">
        <v>118</v>
      </c>
      <c r="D91" s="40"/>
      <c r="E91" s="40"/>
      <c r="F91" s="40"/>
      <c r="G91" s="40"/>
      <c r="H91" s="40"/>
      <c r="I91" s="40"/>
      <c r="J91" s="183">
        <f>BK91</f>
        <v>0</v>
      </c>
      <c r="K91" s="40"/>
      <c r="L91" s="44"/>
      <c r="M91" s="95"/>
      <c r="N91" s="184"/>
      <c r="O91" s="96"/>
      <c r="P91" s="185">
        <f>P92+P452+P464</f>
        <v>0</v>
      </c>
      <c r="Q91" s="96"/>
      <c r="R91" s="185">
        <f>R92+R452+R464</f>
        <v>348.2197433087</v>
      </c>
      <c r="S91" s="96"/>
      <c r="T91" s="186">
        <f>T92+T452+T464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71</v>
      </c>
      <c r="AU91" s="17" t="s">
        <v>93</v>
      </c>
      <c r="BK91" s="187">
        <f>BK92+BK452+BK464</f>
        <v>0</v>
      </c>
    </row>
    <row r="92" s="12" customFormat="1" ht="25.92" customHeight="1">
      <c r="A92" s="12"/>
      <c r="B92" s="188"/>
      <c r="C92" s="189"/>
      <c r="D92" s="190" t="s">
        <v>71</v>
      </c>
      <c r="E92" s="191" t="s">
        <v>119</v>
      </c>
      <c r="F92" s="191" t="s">
        <v>120</v>
      </c>
      <c r="G92" s="189"/>
      <c r="H92" s="189"/>
      <c r="I92" s="192"/>
      <c r="J92" s="193">
        <f>BK92</f>
        <v>0</v>
      </c>
      <c r="K92" s="189"/>
      <c r="L92" s="194"/>
      <c r="M92" s="195"/>
      <c r="N92" s="196"/>
      <c r="O92" s="196"/>
      <c r="P92" s="197">
        <f>P93+P289+P303+P377+P445</f>
        <v>0</v>
      </c>
      <c r="Q92" s="196"/>
      <c r="R92" s="197">
        <f>R93+R289+R303+R377+R445</f>
        <v>346.17717170870003</v>
      </c>
      <c r="S92" s="196"/>
      <c r="T92" s="198">
        <f>T93+T289+T303+T377+T445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80</v>
      </c>
      <c r="AT92" s="200" t="s">
        <v>71</v>
      </c>
      <c r="AU92" s="200" t="s">
        <v>72</v>
      </c>
      <c r="AY92" s="199" t="s">
        <v>121</v>
      </c>
      <c r="BK92" s="201">
        <f>BK93+BK289+BK303+BK377+BK445</f>
        <v>0</v>
      </c>
    </row>
    <row r="93" s="12" customFormat="1" ht="22.8" customHeight="1">
      <c r="A93" s="12"/>
      <c r="B93" s="188"/>
      <c r="C93" s="189"/>
      <c r="D93" s="190" t="s">
        <v>71</v>
      </c>
      <c r="E93" s="202" t="s">
        <v>80</v>
      </c>
      <c r="F93" s="202" t="s">
        <v>122</v>
      </c>
      <c r="G93" s="189"/>
      <c r="H93" s="189"/>
      <c r="I93" s="192"/>
      <c r="J93" s="203">
        <f>BK93</f>
        <v>0</v>
      </c>
      <c r="K93" s="189"/>
      <c r="L93" s="194"/>
      <c r="M93" s="195"/>
      <c r="N93" s="196"/>
      <c r="O93" s="196"/>
      <c r="P93" s="197">
        <f>SUM(P94:P288)</f>
        <v>0</v>
      </c>
      <c r="Q93" s="196"/>
      <c r="R93" s="197">
        <f>SUM(R94:R288)</f>
        <v>1.6214423500000001</v>
      </c>
      <c r="S93" s="196"/>
      <c r="T93" s="198">
        <f>SUM(T94:T288)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80</v>
      </c>
      <c r="AT93" s="200" t="s">
        <v>71</v>
      </c>
      <c r="AU93" s="200" t="s">
        <v>80</v>
      </c>
      <c r="AY93" s="199" t="s">
        <v>121</v>
      </c>
      <c r="BK93" s="201">
        <f>SUM(BK94:BK288)</f>
        <v>0</v>
      </c>
    </row>
    <row r="94" s="2" customFormat="1" ht="24.15" customHeight="1">
      <c r="A94" s="38"/>
      <c r="B94" s="39"/>
      <c r="C94" s="204" t="s">
        <v>80</v>
      </c>
      <c r="D94" s="204" t="s">
        <v>123</v>
      </c>
      <c r="E94" s="205" t="s">
        <v>124</v>
      </c>
      <c r="F94" s="206" t="s">
        <v>125</v>
      </c>
      <c r="G94" s="207" t="s">
        <v>126</v>
      </c>
      <c r="H94" s="208">
        <v>35</v>
      </c>
      <c r="I94" s="209"/>
      <c r="J94" s="210">
        <f>ROUND(I94*H94,2)</f>
        <v>0</v>
      </c>
      <c r="K94" s="206" t="s">
        <v>127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128</v>
      </c>
      <c r="AT94" s="215" t="s">
        <v>123</v>
      </c>
      <c r="AU94" s="215" t="s">
        <v>83</v>
      </c>
      <c r="AY94" s="17" t="s">
        <v>121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80</v>
      </c>
      <c r="BK94" s="216">
        <f>ROUND(I94*H94,2)</f>
        <v>0</v>
      </c>
      <c r="BL94" s="17" t="s">
        <v>128</v>
      </c>
      <c r="BM94" s="215" t="s">
        <v>129</v>
      </c>
    </row>
    <row r="95" s="2" customFormat="1">
      <c r="A95" s="38"/>
      <c r="B95" s="39"/>
      <c r="C95" s="40"/>
      <c r="D95" s="217" t="s">
        <v>130</v>
      </c>
      <c r="E95" s="40"/>
      <c r="F95" s="218" t="s">
        <v>131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130</v>
      </c>
      <c r="AU95" s="17" t="s">
        <v>83</v>
      </c>
    </row>
    <row r="96" s="2" customFormat="1">
      <c r="A96" s="38"/>
      <c r="B96" s="39"/>
      <c r="C96" s="40"/>
      <c r="D96" s="222" t="s">
        <v>132</v>
      </c>
      <c r="E96" s="40"/>
      <c r="F96" s="223" t="s">
        <v>133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132</v>
      </c>
      <c r="AU96" s="17" t="s">
        <v>83</v>
      </c>
    </row>
    <row r="97" s="13" customFormat="1">
      <c r="A97" s="13"/>
      <c r="B97" s="224"/>
      <c r="C97" s="225"/>
      <c r="D97" s="217" t="s">
        <v>134</v>
      </c>
      <c r="E97" s="226" t="s">
        <v>19</v>
      </c>
      <c r="F97" s="227" t="s">
        <v>135</v>
      </c>
      <c r="G97" s="225"/>
      <c r="H97" s="226" t="s">
        <v>19</v>
      </c>
      <c r="I97" s="228"/>
      <c r="J97" s="225"/>
      <c r="K97" s="225"/>
      <c r="L97" s="229"/>
      <c r="M97" s="230"/>
      <c r="N97" s="231"/>
      <c r="O97" s="231"/>
      <c r="P97" s="231"/>
      <c r="Q97" s="231"/>
      <c r="R97" s="231"/>
      <c r="S97" s="231"/>
      <c r="T97" s="23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3" t="s">
        <v>134</v>
      </c>
      <c r="AU97" s="233" t="s">
        <v>83</v>
      </c>
      <c r="AV97" s="13" t="s">
        <v>80</v>
      </c>
      <c r="AW97" s="13" t="s">
        <v>33</v>
      </c>
      <c r="AX97" s="13" t="s">
        <v>72</v>
      </c>
      <c r="AY97" s="233" t="s">
        <v>121</v>
      </c>
    </row>
    <row r="98" s="14" customFormat="1">
      <c r="A98" s="14"/>
      <c r="B98" s="234"/>
      <c r="C98" s="235"/>
      <c r="D98" s="217" t="s">
        <v>134</v>
      </c>
      <c r="E98" s="236" t="s">
        <v>19</v>
      </c>
      <c r="F98" s="237" t="s">
        <v>588</v>
      </c>
      <c r="G98" s="235"/>
      <c r="H98" s="238">
        <v>35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4" t="s">
        <v>134</v>
      </c>
      <c r="AU98" s="244" t="s">
        <v>83</v>
      </c>
      <c r="AV98" s="14" t="s">
        <v>83</v>
      </c>
      <c r="AW98" s="14" t="s">
        <v>33</v>
      </c>
      <c r="AX98" s="14" t="s">
        <v>72</v>
      </c>
      <c r="AY98" s="244" t="s">
        <v>121</v>
      </c>
    </row>
    <row r="99" s="2" customFormat="1" ht="16.5" customHeight="1">
      <c r="A99" s="38"/>
      <c r="B99" s="39"/>
      <c r="C99" s="204" t="s">
        <v>83</v>
      </c>
      <c r="D99" s="204" t="s">
        <v>123</v>
      </c>
      <c r="E99" s="205" t="s">
        <v>137</v>
      </c>
      <c r="F99" s="206" t="s">
        <v>138</v>
      </c>
      <c r="G99" s="207" t="s">
        <v>126</v>
      </c>
      <c r="H99" s="208">
        <v>35</v>
      </c>
      <c r="I99" s="209"/>
      <c r="J99" s="210">
        <f>ROUND(I99*H99,2)</f>
        <v>0</v>
      </c>
      <c r="K99" s="206" t="s">
        <v>127</v>
      </c>
      <c r="L99" s="44"/>
      <c r="M99" s="211" t="s">
        <v>19</v>
      </c>
      <c r="N99" s="212" t="s">
        <v>43</v>
      </c>
      <c r="O99" s="84"/>
      <c r="P99" s="213">
        <f>O99*H99</f>
        <v>0</v>
      </c>
      <c r="Q99" s="213">
        <v>3.0000000000000001E-05</v>
      </c>
      <c r="R99" s="213">
        <f>Q99*H99</f>
        <v>0.0010499999999999999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128</v>
      </c>
      <c r="AT99" s="215" t="s">
        <v>123</v>
      </c>
      <c r="AU99" s="215" t="s">
        <v>83</v>
      </c>
      <c r="AY99" s="17" t="s">
        <v>121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80</v>
      </c>
      <c r="BK99" s="216">
        <f>ROUND(I99*H99,2)</f>
        <v>0</v>
      </c>
      <c r="BL99" s="17" t="s">
        <v>128</v>
      </c>
      <c r="BM99" s="215" t="s">
        <v>139</v>
      </c>
    </row>
    <row r="100" s="2" customFormat="1">
      <c r="A100" s="38"/>
      <c r="B100" s="39"/>
      <c r="C100" s="40"/>
      <c r="D100" s="217" t="s">
        <v>130</v>
      </c>
      <c r="E100" s="40"/>
      <c r="F100" s="218" t="s">
        <v>140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130</v>
      </c>
      <c r="AU100" s="17" t="s">
        <v>83</v>
      </c>
    </row>
    <row r="101" s="2" customFormat="1">
      <c r="A101" s="38"/>
      <c r="B101" s="39"/>
      <c r="C101" s="40"/>
      <c r="D101" s="222" t="s">
        <v>132</v>
      </c>
      <c r="E101" s="40"/>
      <c r="F101" s="223" t="s">
        <v>141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132</v>
      </c>
      <c r="AU101" s="17" t="s">
        <v>83</v>
      </c>
    </row>
    <row r="102" s="2" customFormat="1">
      <c r="A102" s="38"/>
      <c r="B102" s="39"/>
      <c r="C102" s="40"/>
      <c r="D102" s="217" t="s">
        <v>142</v>
      </c>
      <c r="E102" s="40"/>
      <c r="F102" s="245" t="s">
        <v>143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142</v>
      </c>
      <c r="AU102" s="17" t="s">
        <v>83</v>
      </c>
    </row>
    <row r="103" s="2" customFormat="1" ht="16.5" customHeight="1">
      <c r="A103" s="38"/>
      <c r="B103" s="39"/>
      <c r="C103" s="204" t="s">
        <v>144</v>
      </c>
      <c r="D103" s="204" t="s">
        <v>123</v>
      </c>
      <c r="E103" s="205" t="s">
        <v>589</v>
      </c>
      <c r="F103" s="206" t="s">
        <v>590</v>
      </c>
      <c r="G103" s="207" t="s">
        <v>248</v>
      </c>
      <c r="H103" s="208">
        <v>7</v>
      </c>
      <c r="I103" s="209"/>
      <c r="J103" s="210">
        <f>ROUND(I103*H103,2)</f>
        <v>0</v>
      </c>
      <c r="K103" s="206" t="s">
        <v>127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128</v>
      </c>
      <c r="AT103" s="215" t="s">
        <v>123</v>
      </c>
      <c r="AU103" s="215" t="s">
        <v>83</v>
      </c>
      <c r="AY103" s="17" t="s">
        <v>121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80</v>
      </c>
      <c r="BK103" s="216">
        <f>ROUND(I103*H103,2)</f>
        <v>0</v>
      </c>
      <c r="BL103" s="17" t="s">
        <v>128</v>
      </c>
      <c r="BM103" s="215" t="s">
        <v>591</v>
      </c>
    </row>
    <row r="104" s="2" customFormat="1">
      <c r="A104" s="38"/>
      <c r="B104" s="39"/>
      <c r="C104" s="40"/>
      <c r="D104" s="217" t="s">
        <v>130</v>
      </c>
      <c r="E104" s="40"/>
      <c r="F104" s="218" t="s">
        <v>592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130</v>
      </c>
      <c r="AU104" s="17" t="s">
        <v>83</v>
      </c>
    </row>
    <row r="105" s="2" customFormat="1">
      <c r="A105" s="38"/>
      <c r="B105" s="39"/>
      <c r="C105" s="40"/>
      <c r="D105" s="222" t="s">
        <v>132</v>
      </c>
      <c r="E105" s="40"/>
      <c r="F105" s="223" t="s">
        <v>593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132</v>
      </c>
      <c r="AU105" s="17" t="s">
        <v>83</v>
      </c>
    </row>
    <row r="106" s="2" customFormat="1">
      <c r="A106" s="38"/>
      <c r="B106" s="39"/>
      <c r="C106" s="40"/>
      <c r="D106" s="217" t="s">
        <v>142</v>
      </c>
      <c r="E106" s="40"/>
      <c r="F106" s="245" t="s">
        <v>143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142</v>
      </c>
      <c r="AU106" s="17" t="s">
        <v>83</v>
      </c>
    </row>
    <row r="107" s="2" customFormat="1" ht="16.5" customHeight="1">
      <c r="A107" s="38"/>
      <c r="B107" s="39"/>
      <c r="C107" s="204" t="s">
        <v>128</v>
      </c>
      <c r="D107" s="204" t="s">
        <v>123</v>
      </c>
      <c r="E107" s="205" t="s">
        <v>594</v>
      </c>
      <c r="F107" s="206" t="s">
        <v>595</v>
      </c>
      <c r="G107" s="207" t="s">
        <v>248</v>
      </c>
      <c r="H107" s="208">
        <v>1</v>
      </c>
      <c r="I107" s="209"/>
      <c r="J107" s="210">
        <f>ROUND(I107*H107,2)</f>
        <v>0</v>
      </c>
      <c r="K107" s="206" t="s">
        <v>127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9.0000000000000006E-05</v>
      </c>
      <c r="R107" s="213">
        <f>Q107*H107</f>
        <v>9.0000000000000006E-05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128</v>
      </c>
      <c r="AT107" s="215" t="s">
        <v>123</v>
      </c>
      <c r="AU107" s="215" t="s">
        <v>83</v>
      </c>
      <c r="AY107" s="17" t="s">
        <v>121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80</v>
      </c>
      <c r="BK107" s="216">
        <f>ROUND(I107*H107,2)</f>
        <v>0</v>
      </c>
      <c r="BL107" s="17" t="s">
        <v>128</v>
      </c>
      <c r="BM107" s="215" t="s">
        <v>596</v>
      </c>
    </row>
    <row r="108" s="2" customFormat="1">
      <c r="A108" s="38"/>
      <c r="B108" s="39"/>
      <c r="C108" s="40"/>
      <c r="D108" s="217" t="s">
        <v>130</v>
      </c>
      <c r="E108" s="40"/>
      <c r="F108" s="218" t="s">
        <v>597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130</v>
      </c>
      <c r="AU108" s="17" t="s">
        <v>83</v>
      </c>
    </row>
    <row r="109" s="2" customFormat="1">
      <c r="A109" s="38"/>
      <c r="B109" s="39"/>
      <c r="C109" s="40"/>
      <c r="D109" s="222" t="s">
        <v>132</v>
      </c>
      <c r="E109" s="40"/>
      <c r="F109" s="223" t="s">
        <v>598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132</v>
      </c>
      <c r="AU109" s="17" t="s">
        <v>83</v>
      </c>
    </row>
    <row r="110" s="2" customFormat="1">
      <c r="A110" s="38"/>
      <c r="B110" s="39"/>
      <c r="C110" s="40"/>
      <c r="D110" s="217" t="s">
        <v>142</v>
      </c>
      <c r="E110" s="40"/>
      <c r="F110" s="245" t="s">
        <v>143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142</v>
      </c>
      <c r="AU110" s="17" t="s">
        <v>83</v>
      </c>
    </row>
    <row r="111" s="2" customFormat="1" ht="16.5" customHeight="1">
      <c r="A111" s="38"/>
      <c r="B111" s="39"/>
      <c r="C111" s="204" t="s">
        <v>163</v>
      </c>
      <c r="D111" s="204" t="s">
        <v>123</v>
      </c>
      <c r="E111" s="205" t="s">
        <v>599</v>
      </c>
      <c r="F111" s="206" t="s">
        <v>600</v>
      </c>
      <c r="G111" s="207" t="s">
        <v>248</v>
      </c>
      <c r="H111" s="208">
        <v>5</v>
      </c>
      <c r="I111" s="209"/>
      <c r="J111" s="210">
        <f>ROUND(I111*H111,2)</f>
        <v>0</v>
      </c>
      <c r="K111" s="206" t="s">
        <v>127</v>
      </c>
      <c r="L111" s="44"/>
      <c r="M111" s="211" t="s">
        <v>19</v>
      </c>
      <c r="N111" s="212" t="s">
        <v>43</v>
      </c>
      <c r="O111" s="84"/>
      <c r="P111" s="213">
        <f>O111*H111</f>
        <v>0</v>
      </c>
      <c r="Q111" s="213">
        <v>0.0001782</v>
      </c>
      <c r="R111" s="213">
        <f>Q111*H111</f>
        <v>0.00089099999999999997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128</v>
      </c>
      <c r="AT111" s="215" t="s">
        <v>123</v>
      </c>
      <c r="AU111" s="215" t="s">
        <v>83</v>
      </c>
      <c r="AY111" s="17" t="s">
        <v>121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80</v>
      </c>
      <c r="BK111" s="216">
        <f>ROUND(I111*H111,2)</f>
        <v>0</v>
      </c>
      <c r="BL111" s="17" t="s">
        <v>128</v>
      </c>
      <c r="BM111" s="215" t="s">
        <v>601</v>
      </c>
    </row>
    <row r="112" s="2" customFormat="1">
      <c r="A112" s="38"/>
      <c r="B112" s="39"/>
      <c r="C112" s="40"/>
      <c r="D112" s="217" t="s">
        <v>130</v>
      </c>
      <c r="E112" s="40"/>
      <c r="F112" s="218" t="s">
        <v>602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130</v>
      </c>
      <c r="AU112" s="17" t="s">
        <v>83</v>
      </c>
    </row>
    <row r="113" s="2" customFormat="1">
      <c r="A113" s="38"/>
      <c r="B113" s="39"/>
      <c r="C113" s="40"/>
      <c r="D113" s="222" t="s">
        <v>132</v>
      </c>
      <c r="E113" s="40"/>
      <c r="F113" s="223" t="s">
        <v>603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132</v>
      </c>
      <c r="AU113" s="17" t="s">
        <v>83</v>
      </c>
    </row>
    <row r="114" s="2" customFormat="1">
      <c r="A114" s="38"/>
      <c r="B114" s="39"/>
      <c r="C114" s="40"/>
      <c r="D114" s="217" t="s">
        <v>142</v>
      </c>
      <c r="E114" s="40"/>
      <c r="F114" s="245" t="s">
        <v>143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142</v>
      </c>
      <c r="AU114" s="17" t="s">
        <v>83</v>
      </c>
    </row>
    <row r="115" s="2" customFormat="1" ht="16.5" customHeight="1">
      <c r="A115" s="38"/>
      <c r="B115" s="39"/>
      <c r="C115" s="204" t="s">
        <v>170</v>
      </c>
      <c r="D115" s="204" t="s">
        <v>123</v>
      </c>
      <c r="E115" s="205" t="s">
        <v>604</v>
      </c>
      <c r="F115" s="206" t="s">
        <v>605</v>
      </c>
      <c r="G115" s="207" t="s">
        <v>248</v>
      </c>
      <c r="H115" s="208">
        <v>1</v>
      </c>
      <c r="I115" s="209"/>
      <c r="J115" s="210">
        <f>ROUND(I115*H115,2)</f>
        <v>0</v>
      </c>
      <c r="K115" s="206" t="s">
        <v>127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0.00035639999999999999</v>
      </c>
      <c r="R115" s="213">
        <f>Q115*H115</f>
        <v>0.00035639999999999999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128</v>
      </c>
      <c r="AT115" s="215" t="s">
        <v>123</v>
      </c>
      <c r="AU115" s="215" t="s">
        <v>83</v>
      </c>
      <c r="AY115" s="17" t="s">
        <v>121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80</v>
      </c>
      <c r="BK115" s="216">
        <f>ROUND(I115*H115,2)</f>
        <v>0</v>
      </c>
      <c r="BL115" s="17" t="s">
        <v>128</v>
      </c>
      <c r="BM115" s="215" t="s">
        <v>606</v>
      </c>
    </row>
    <row r="116" s="2" customFormat="1">
      <c r="A116" s="38"/>
      <c r="B116" s="39"/>
      <c r="C116" s="40"/>
      <c r="D116" s="217" t="s">
        <v>130</v>
      </c>
      <c r="E116" s="40"/>
      <c r="F116" s="218" t="s">
        <v>607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130</v>
      </c>
      <c r="AU116" s="17" t="s">
        <v>83</v>
      </c>
    </row>
    <row r="117" s="2" customFormat="1">
      <c r="A117" s="38"/>
      <c r="B117" s="39"/>
      <c r="C117" s="40"/>
      <c r="D117" s="222" t="s">
        <v>132</v>
      </c>
      <c r="E117" s="40"/>
      <c r="F117" s="223" t="s">
        <v>608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132</v>
      </c>
      <c r="AU117" s="17" t="s">
        <v>83</v>
      </c>
    </row>
    <row r="118" s="2" customFormat="1">
      <c r="A118" s="38"/>
      <c r="B118" s="39"/>
      <c r="C118" s="40"/>
      <c r="D118" s="217" t="s">
        <v>142</v>
      </c>
      <c r="E118" s="40"/>
      <c r="F118" s="245" t="s">
        <v>143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142</v>
      </c>
      <c r="AU118" s="17" t="s">
        <v>83</v>
      </c>
    </row>
    <row r="119" s="2" customFormat="1" ht="16.5" customHeight="1">
      <c r="A119" s="38"/>
      <c r="B119" s="39"/>
      <c r="C119" s="204" t="s">
        <v>177</v>
      </c>
      <c r="D119" s="204" t="s">
        <v>123</v>
      </c>
      <c r="E119" s="205" t="s">
        <v>609</v>
      </c>
      <c r="F119" s="206" t="s">
        <v>610</v>
      </c>
      <c r="G119" s="207" t="s">
        <v>248</v>
      </c>
      <c r="H119" s="208">
        <v>1</v>
      </c>
      <c r="I119" s="209"/>
      <c r="J119" s="210">
        <f>ROUND(I119*H119,2)</f>
        <v>0</v>
      </c>
      <c r="K119" s="206" t="s">
        <v>127</v>
      </c>
      <c r="L119" s="44"/>
      <c r="M119" s="211" t="s">
        <v>19</v>
      </c>
      <c r="N119" s="212" t="s">
        <v>43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128</v>
      </c>
      <c r="AT119" s="215" t="s">
        <v>123</v>
      </c>
      <c r="AU119" s="215" t="s">
        <v>83</v>
      </c>
      <c r="AY119" s="17" t="s">
        <v>121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80</v>
      </c>
      <c r="BK119" s="216">
        <f>ROUND(I119*H119,2)</f>
        <v>0</v>
      </c>
      <c r="BL119" s="17" t="s">
        <v>128</v>
      </c>
      <c r="BM119" s="215" t="s">
        <v>611</v>
      </c>
    </row>
    <row r="120" s="2" customFormat="1">
      <c r="A120" s="38"/>
      <c r="B120" s="39"/>
      <c r="C120" s="40"/>
      <c r="D120" s="217" t="s">
        <v>130</v>
      </c>
      <c r="E120" s="40"/>
      <c r="F120" s="218" t="s">
        <v>612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130</v>
      </c>
      <c r="AU120" s="17" t="s">
        <v>83</v>
      </c>
    </row>
    <row r="121" s="2" customFormat="1">
      <c r="A121" s="38"/>
      <c r="B121" s="39"/>
      <c r="C121" s="40"/>
      <c r="D121" s="222" t="s">
        <v>132</v>
      </c>
      <c r="E121" s="40"/>
      <c r="F121" s="223" t="s">
        <v>613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132</v>
      </c>
      <c r="AU121" s="17" t="s">
        <v>83</v>
      </c>
    </row>
    <row r="122" s="2" customFormat="1" ht="16.5" customHeight="1">
      <c r="A122" s="38"/>
      <c r="B122" s="39"/>
      <c r="C122" s="204" t="s">
        <v>183</v>
      </c>
      <c r="D122" s="204" t="s">
        <v>123</v>
      </c>
      <c r="E122" s="205" t="s">
        <v>614</v>
      </c>
      <c r="F122" s="206" t="s">
        <v>615</v>
      </c>
      <c r="G122" s="207" t="s">
        <v>248</v>
      </c>
      <c r="H122" s="208">
        <v>5</v>
      </c>
      <c r="I122" s="209"/>
      <c r="J122" s="210">
        <f>ROUND(I122*H122,2)</f>
        <v>0</v>
      </c>
      <c r="K122" s="206" t="s">
        <v>127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128</v>
      </c>
      <c r="AT122" s="215" t="s">
        <v>123</v>
      </c>
      <c r="AU122" s="215" t="s">
        <v>83</v>
      </c>
      <c r="AY122" s="17" t="s">
        <v>121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80</v>
      </c>
      <c r="BK122" s="216">
        <f>ROUND(I122*H122,2)</f>
        <v>0</v>
      </c>
      <c r="BL122" s="17" t="s">
        <v>128</v>
      </c>
      <c r="BM122" s="215" t="s">
        <v>616</v>
      </c>
    </row>
    <row r="123" s="2" customFormat="1">
      <c r="A123" s="38"/>
      <c r="B123" s="39"/>
      <c r="C123" s="40"/>
      <c r="D123" s="217" t="s">
        <v>130</v>
      </c>
      <c r="E123" s="40"/>
      <c r="F123" s="218" t="s">
        <v>617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130</v>
      </c>
      <c r="AU123" s="17" t="s">
        <v>83</v>
      </c>
    </row>
    <row r="124" s="2" customFormat="1">
      <c r="A124" s="38"/>
      <c r="B124" s="39"/>
      <c r="C124" s="40"/>
      <c r="D124" s="222" t="s">
        <v>132</v>
      </c>
      <c r="E124" s="40"/>
      <c r="F124" s="223" t="s">
        <v>618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132</v>
      </c>
      <c r="AU124" s="17" t="s">
        <v>83</v>
      </c>
    </row>
    <row r="125" s="2" customFormat="1" ht="16.5" customHeight="1">
      <c r="A125" s="38"/>
      <c r="B125" s="39"/>
      <c r="C125" s="204" t="s">
        <v>190</v>
      </c>
      <c r="D125" s="204" t="s">
        <v>123</v>
      </c>
      <c r="E125" s="205" t="s">
        <v>619</v>
      </c>
      <c r="F125" s="206" t="s">
        <v>620</v>
      </c>
      <c r="G125" s="207" t="s">
        <v>248</v>
      </c>
      <c r="H125" s="208">
        <v>1</v>
      </c>
      <c r="I125" s="209"/>
      <c r="J125" s="210">
        <f>ROUND(I125*H125,2)</f>
        <v>0</v>
      </c>
      <c r="K125" s="206" t="s">
        <v>127</v>
      </c>
      <c r="L125" s="44"/>
      <c r="M125" s="211" t="s">
        <v>19</v>
      </c>
      <c r="N125" s="212" t="s">
        <v>43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128</v>
      </c>
      <c r="AT125" s="215" t="s">
        <v>123</v>
      </c>
      <c r="AU125" s="215" t="s">
        <v>83</v>
      </c>
      <c r="AY125" s="17" t="s">
        <v>121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80</v>
      </c>
      <c r="BK125" s="216">
        <f>ROUND(I125*H125,2)</f>
        <v>0</v>
      </c>
      <c r="BL125" s="17" t="s">
        <v>128</v>
      </c>
      <c r="BM125" s="215" t="s">
        <v>621</v>
      </c>
    </row>
    <row r="126" s="2" customFormat="1">
      <c r="A126" s="38"/>
      <c r="B126" s="39"/>
      <c r="C126" s="40"/>
      <c r="D126" s="217" t="s">
        <v>130</v>
      </c>
      <c r="E126" s="40"/>
      <c r="F126" s="218" t="s">
        <v>622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130</v>
      </c>
      <c r="AU126" s="17" t="s">
        <v>83</v>
      </c>
    </row>
    <row r="127" s="2" customFormat="1">
      <c r="A127" s="38"/>
      <c r="B127" s="39"/>
      <c r="C127" s="40"/>
      <c r="D127" s="222" t="s">
        <v>132</v>
      </c>
      <c r="E127" s="40"/>
      <c r="F127" s="223" t="s">
        <v>623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132</v>
      </c>
      <c r="AU127" s="17" t="s">
        <v>83</v>
      </c>
    </row>
    <row r="128" s="2" customFormat="1" ht="24.15" customHeight="1">
      <c r="A128" s="38"/>
      <c r="B128" s="39"/>
      <c r="C128" s="204" t="s">
        <v>197</v>
      </c>
      <c r="D128" s="204" t="s">
        <v>123</v>
      </c>
      <c r="E128" s="205" t="s">
        <v>145</v>
      </c>
      <c r="F128" s="206" t="s">
        <v>146</v>
      </c>
      <c r="G128" s="207" t="s">
        <v>147</v>
      </c>
      <c r="H128" s="208">
        <v>4281.6450000000004</v>
      </c>
      <c r="I128" s="209"/>
      <c r="J128" s="210">
        <f>ROUND(I128*H128,2)</f>
        <v>0</v>
      </c>
      <c r="K128" s="206" t="s">
        <v>127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128</v>
      </c>
      <c r="AT128" s="215" t="s">
        <v>123</v>
      </c>
      <c r="AU128" s="215" t="s">
        <v>83</v>
      </c>
      <c r="AY128" s="17" t="s">
        <v>121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80</v>
      </c>
      <c r="BK128" s="216">
        <f>ROUND(I128*H128,2)</f>
        <v>0</v>
      </c>
      <c r="BL128" s="17" t="s">
        <v>128</v>
      </c>
      <c r="BM128" s="215" t="s">
        <v>148</v>
      </c>
    </row>
    <row r="129" s="2" customFormat="1">
      <c r="A129" s="38"/>
      <c r="B129" s="39"/>
      <c r="C129" s="40"/>
      <c r="D129" s="217" t="s">
        <v>130</v>
      </c>
      <c r="E129" s="40"/>
      <c r="F129" s="218" t="s">
        <v>149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130</v>
      </c>
      <c r="AU129" s="17" t="s">
        <v>83</v>
      </c>
    </row>
    <row r="130" s="2" customFormat="1">
      <c r="A130" s="38"/>
      <c r="B130" s="39"/>
      <c r="C130" s="40"/>
      <c r="D130" s="222" t="s">
        <v>132</v>
      </c>
      <c r="E130" s="40"/>
      <c r="F130" s="223" t="s">
        <v>150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132</v>
      </c>
      <c r="AU130" s="17" t="s">
        <v>83</v>
      </c>
    </row>
    <row r="131" s="2" customFormat="1">
      <c r="A131" s="38"/>
      <c r="B131" s="39"/>
      <c r="C131" s="40"/>
      <c r="D131" s="217" t="s">
        <v>142</v>
      </c>
      <c r="E131" s="40"/>
      <c r="F131" s="245" t="s">
        <v>624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142</v>
      </c>
      <c r="AU131" s="17" t="s">
        <v>83</v>
      </c>
    </row>
    <row r="132" s="13" customFormat="1">
      <c r="A132" s="13"/>
      <c r="B132" s="224"/>
      <c r="C132" s="225"/>
      <c r="D132" s="217" t="s">
        <v>134</v>
      </c>
      <c r="E132" s="226" t="s">
        <v>19</v>
      </c>
      <c r="F132" s="227" t="s">
        <v>160</v>
      </c>
      <c r="G132" s="225"/>
      <c r="H132" s="226" t="s">
        <v>19</v>
      </c>
      <c r="I132" s="228"/>
      <c r="J132" s="225"/>
      <c r="K132" s="225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134</v>
      </c>
      <c r="AU132" s="233" t="s">
        <v>83</v>
      </c>
      <c r="AV132" s="13" t="s">
        <v>80</v>
      </c>
      <c r="AW132" s="13" t="s">
        <v>33</v>
      </c>
      <c r="AX132" s="13" t="s">
        <v>72</v>
      </c>
      <c r="AY132" s="233" t="s">
        <v>121</v>
      </c>
    </row>
    <row r="133" s="13" customFormat="1">
      <c r="A133" s="13"/>
      <c r="B133" s="224"/>
      <c r="C133" s="225"/>
      <c r="D133" s="217" t="s">
        <v>134</v>
      </c>
      <c r="E133" s="226" t="s">
        <v>19</v>
      </c>
      <c r="F133" s="227" t="s">
        <v>161</v>
      </c>
      <c r="G133" s="225"/>
      <c r="H133" s="226" t="s">
        <v>19</v>
      </c>
      <c r="I133" s="228"/>
      <c r="J133" s="225"/>
      <c r="K133" s="225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134</v>
      </c>
      <c r="AU133" s="233" t="s">
        <v>83</v>
      </c>
      <c r="AV133" s="13" t="s">
        <v>80</v>
      </c>
      <c r="AW133" s="13" t="s">
        <v>33</v>
      </c>
      <c r="AX133" s="13" t="s">
        <v>72</v>
      </c>
      <c r="AY133" s="233" t="s">
        <v>121</v>
      </c>
    </row>
    <row r="134" s="14" customFormat="1">
      <c r="A134" s="14"/>
      <c r="B134" s="234"/>
      <c r="C134" s="235"/>
      <c r="D134" s="217" t="s">
        <v>134</v>
      </c>
      <c r="E134" s="236" t="s">
        <v>19</v>
      </c>
      <c r="F134" s="237" t="s">
        <v>625</v>
      </c>
      <c r="G134" s="235"/>
      <c r="H134" s="238">
        <v>2422.1500000000001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134</v>
      </c>
      <c r="AU134" s="244" t="s">
        <v>83</v>
      </c>
      <c r="AV134" s="14" t="s">
        <v>83</v>
      </c>
      <c r="AW134" s="14" t="s">
        <v>33</v>
      </c>
      <c r="AX134" s="14" t="s">
        <v>72</v>
      </c>
      <c r="AY134" s="244" t="s">
        <v>121</v>
      </c>
    </row>
    <row r="135" s="13" customFormat="1">
      <c r="A135" s="13"/>
      <c r="B135" s="224"/>
      <c r="C135" s="225"/>
      <c r="D135" s="217" t="s">
        <v>134</v>
      </c>
      <c r="E135" s="226" t="s">
        <v>19</v>
      </c>
      <c r="F135" s="227" t="s">
        <v>152</v>
      </c>
      <c r="G135" s="225"/>
      <c r="H135" s="226" t="s">
        <v>19</v>
      </c>
      <c r="I135" s="228"/>
      <c r="J135" s="225"/>
      <c r="K135" s="225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134</v>
      </c>
      <c r="AU135" s="233" t="s">
        <v>83</v>
      </c>
      <c r="AV135" s="13" t="s">
        <v>80</v>
      </c>
      <c r="AW135" s="13" t="s">
        <v>33</v>
      </c>
      <c r="AX135" s="13" t="s">
        <v>72</v>
      </c>
      <c r="AY135" s="233" t="s">
        <v>121</v>
      </c>
    </row>
    <row r="136" s="13" customFormat="1">
      <c r="A136" s="13"/>
      <c r="B136" s="224"/>
      <c r="C136" s="225"/>
      <c r="D136" s="217" t="s">
        <v>134</v>
      </c>
      <c r="E136" s="226" t="s">
        <v>19</v>
      </c>
      <c r="F136" s="227" t="s">
        <v>153</v>
      </c>
      <c r="G136" s="225"/>
      <c r="H136" s="226" t="s">
        <v>19</v>
      </c>
      <c r="I136" s="228"/>
      <c r="J136" s="225"/>
      <c r="K136" s="225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134</v>
      </c>
      <c r="AU136" s="233" t="s">
        <v>83</v>
      </c>
      <c r="AV136" s="13" t="s">
        <v>80</v>
      </c>
      <c r="AW136" s="13" t="s">
        <v>33</v>
      </c>
      <c r="AX136" s="13" t="s">
        <v>72</v>
      </c>
      <c r="AY136" s="233" t="s">
        <v>121</v>
      </c>
    </row>
    <row r="137" s="14" customFormat="1">
      <c r="A137" s="14"/>
      <c r="B137" s="234"/>
      <c r="C137" s="235"/>
      <c r="D137" s="217" t="s">
        <v>134</v>
      </c>
      <c r="E137" s="236" t="s">
        <v>19</v>
      </c>
      <c r="F137" s="237" t="s">
        <v>626</v>
      </c>
      <c r="G137" s="235"/>
      <c r="H137" s="238">
        <v>1859.4949999999999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134</v>
      </c>
      <c r="AU137" s="244" t="s">
        <v>83</v>
      </c>
      <c r="AV137" s="14" t="s">
        <v>83</v>
      </c>
      <c r="AW137" s="14" t="s">
        <v>33</v>
      </c>
      <c r="AX137" s="14" t="s">
        <v>72</v>
      </c>
      <c r="AY137" s="244" t="s">
        <v>121</v>
      </c>
    </row>
    <row r="138" s="2" customFormat="1" ht="21.75" customHeight="1">
      <c r="A138" s="38"/>
      <c r="B138" s="39"/>
      <c r="C138" s="204" t="s">
        <v>205</v>
      </c>
      <c r="D138" s="204" t="s">
        <v>123</v>
      </c>
      <c r="E138" s="205" t="s">
        <v>164</v>
      </c>
      <c r="F138" s="206" t="s">
        <v>165</v>
      </c>
      <c r="G138" s="207" t="s">
        <v>147</v>
      </c>
      <c r="H138" s="208">
        <v>37.5</v>
      </c>
      <c r="I138" s="209"/>
      <c r="J138" s="210">
        <f>ROUND(I138*H138,2)</f>
        <v>0</v>
      </c>
      <c r="K138" s="206" t="s">
        <v>127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128</v>
      </c>
      <c r="AT138" s="215" t="s">
        <v>123</v>
      </c>
      <c r="AU138" s="215" t="s">
        <v>83</v>
      </c>
      <c r="AY138" s="17" t="s">
        <v>121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80</v>
      </c>
      <c r="BK138" s="216">
        <f>ROUND(I138*H138,2)</f>
        <v>0</v>
      </c>
      <c r="BL138" s="17" t="s">
        <v>128</v>
      </c>
      <c r="BM138" s="215" t="s">
        <v>166</v>
      </c>
    </row>
    <row r="139" s="2" customFormat="1">
      <c r="A139" s="38"/>
      <c r="B139" s="39"/>
      <c r="C139" s="40"/>
      <c r="D139" s="217" t="s">
        <v>130</v>
      </c>
      <c r="E139" s="40"/>
      <c r="F139" s="218" t="s">
        <v>167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130</v>
      </c>
      <c r="AU139" s="17" t="s">
        <v>83</v>
      </c>
    </row>
    <row r="140" s="2" customFormat="1">
      <c r="A140" s="38"/>
      <c r="B140" s="39"/>
      <c r="C140" s="40"/>
      <c r="D140" s="222" t="s">
        <v>132</v>
      </c>
      <c r="E140" s="40"/>
      <c r="F140" s="223" t="s">
        <v>168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132</v>
      </c>
      <c r="AU140" s="17" t="s">
        <v>83</v>
      </c>
    </row>
    <row r="141" s="13" customFormat="1">
      <c r="A141" s="13"/>
      <c r="B141" s="224"/>
      <c r="C141" s="225"/>
      <c r="D141" s="217" t="s">
        <v>134</v>
      </c>
      <c r="E141" s="226" t="s">
        <v>19</v>
      </c>
      <c r="F141" s="227" t="s">
        <v>160</v>
      </c>
      <c r="G141" s="225"/>
      <c r="H141" s="226" t="s">
        <v>19</v>
      </c>
      <c r="I141" s="228"/>
      <c r="J141" s="225"/>
      <c r="K141" s="225"/>
      <c r="L141" s="229"/>
      <c r="M141" s="230"/>
      <c r="N141" s="231"/>
      <c r="O141" s="231"/>
      <c r="P141" s="231"/>
      <c r="Q141" s="231"/>
      <c r="R141" s="231"/>
      <c r="S141" s="231"/>
      <c r="T141" s="23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3" t="s">
        <v>134</v>
      </c>
      <c r="AU141" s="233" t="s">
        <v>83</v>
      </c>
      <c r="AV141" s="13" t="s">
        <v>80</v>
      </c>
      <c r="AW141" s="13" t="s">
        <v>33</v>
      </c>
      <c r="AX141" s="13" t="s">
        <v>72</v>
      </c>
      <c r="AY141" s="233" t="s">
        <v>121</v>
      </c>
    </row>
    <row r="142" s="13" customFormat="1">
      <c r="A142" s="13"/>
      <c r="B142" s="224"/>
      <c r="C142" s="225"/>
      <c r="D142" s="217" t="s">
        <v>134</v>
      </c>
      <c r="E142" s="226" t="s">
        <v>19</v>
      </c>
      <c r="F142" s="227" t="s">
        <v>161</v>
      </c>
      <c r="G142" s="225"/>
      <c r="H142" s="226" t="s">
        <v>19</v>
      </c>
      <c r="I142" s="228"/>
      <c r="J142" s="225"/>
      <c r="K142" s="225"/>
      <c r="L142" s="229"/>
      <c r="M142" s="230"/>
      <c r="N142" s="231"/>
      <c r="O142" s="231"/>
      <c r="P142" s="231"/>
      <c r="Q142" s="231"/>
      <c r="R142" s="231"/>
      <c r="S142" s="231"/>
      <c r="T142" s="23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3" t="s">
        <v>134</v>
      </c>
      <c r="AU142" s="233" t="s">
        <v>83</v>
      </c>
      <c r="AV142" s="13" t="s">
        <v>80</v>
      </c>
      <c r="AW142" s="13" t="s">
        <v>33</v>
      </c>
      <c r="AX142" s="13" t="s">
        <v>72</v>
      </c>
      <c r="AY142" s="233" t="s">
        <v>121</v>
      </c>
    </row>
    <row r="143" s="14" customFormat="1">
      <c r="A143" s="14"/>
      <c r="B143" s="234"/>
      <c r="C143" s="235"/>
      <c r="D143" s="217" t="s">
        <v>134</v>
      </c>
      <c r="E143" s="236" t="s">
        <v>19</v>
      </c>
      <c r="F143" s="237" t="s">
        <v>627</v>
      </c>
      <c r="G143" s="235"/>
      <c r="H143" s="238">
        <v>37.5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4" t="s">
        <v>134</v>
      </c>
      <c r="AU143" s="244" t="s">
        <v>83</v>
      </c>
      <c r="AV143" s="14" t="s">
        <v>83</v>
      </c>
      <c r="AW143" s="14" t="s">
        <v>33</v>
      </c>
      <c r="AX143" s="14" t="s">
        <v>72</v>
      </c>
      <c r="AY143" s="244" t="s">
        <v>121</v>
      </c>
    </row>
    <row r="144" s="2" customFormat="1" ht="16.5" customHeight="1">
      <c r="A144" s="38"/>
      <c r="B144" s="39"/>
      <c r="C144" s="204" t="s">
        <v>210</v>
      </c>
      <c r="D144" s="204" t="s">
        <v>123</v>
      </c>
      <c r="E144" s="205" t="s">
        <v>628</v>
      </c>
      <c r="F144" s="206" t="s">
        <v>629</v>
      </c>
      <c r="G144" s="207" t="s">
        <v>248</v>
      </c>
      <c r="H144" s="208">
        <v>1</v>
      </c>
      <c r="I144" s="209"/>
      <c r="J144" s="210">
        <f>ROUND(I144*H144,2)</f>
        <v>0</v>
      </c>
      <c r="K144" s="206" t="s">
        <v>127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128</v>
      </c>
      <c r="AT144" s="215" t="s">
        <v>123</v>
      </c>
      <c r="AU144" s="215" t="s">
        <v>83</v>
      </c>
      <c r="AY144" s="17" t="s">
        <v>121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80</v>
      </c>
      <c r="BK144" s="216">
        <f>ROUND(I144*H144,2)</f>
        <v>0</v>
      </c>
      <c r="BL144" s="17" t="s">
        <v>128</v>
      </c>
      <c r="BM144" s="215" t="s">
        <v>630</v>
      </c>
    </row>
    <row r="145" s="2" customFormat="1">
      <c r="A145" s="38"/>
      <c r="B145" s="39"/>
      <c r="C145" s="40"/>
      <c r="D145" s="217" t="s">
        <v>130</v>
      </c>
      <c r="E145" s="40"/>
      <c r="F145" s="218" t="s">
        <v>631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130</v>
      </c>
      <c r="AU145" s="17" t="s">
        <v>83</v>
      </c>
    </row>
    <row r="146" s="2" customFormat="1">
      <c r="A146" s="38"/>
      <c r="B146" s="39"/>
      <c r="C146" s="40"/>
      <c r="D146" s="222" t="s">
        <v>132</v>
      </c>
      <c r="E146" s="40"/>
      <c r="F146" s="223" t="s">
        <v>632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132</v>
      </c>
      <c r="AU146" s="17" t="s">
        <v>83</v>
      </c>
    </row>
    <row r="147" s="2" customFormat="1">
      <c r="A147" s="38"/>
      <c r="B147" s="39"/>
      <c r="C147" s="40"/>
      <c r="D147" s="217" t="s">
        <v>142</v>
      </c>
      <c r="E147" s="40"/>
      <c r="F147" s="245" t="s">
        <v>500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142</v>
      </c>
      <c r="AU147" s="17" t="s">
        <v>83</v>
      </c>
    </row>
    <row r="148" s="2" customFormat="1" ht="16.5" customHeight="1">
      <c r="A148" s="38"/>
      <c r="B148" s="39"/>
      <c r="C148" s="204" t="s">
        <v>217</v>
      </c>
      <c r="D148" s="204" t="s">
        <v>123</v>
      </c>
      <c r="E148" s="205" t="s">
        <v>633</v>
      </c>
      <c r="F148" s="206" t="s">
        <v>634</v>
      </c>
      <c r="G148" s="207" t="s">
        <v>248</v>
      </c>
      <c r="H148" s="208">
        <v>5</v>
      </c>
      <c r="I148" s="209"/>
      <c r="J148" s="210">
        <f>ROUND(I148*H148,2)</f>
        <v>0</v>
      </c>
      <c r="K148" s="206" t="s">
        <v>127</v>
      </c>
      <c r="L148" s="44"/>
      <c r="M148" s="211" t="s">
        <v>19</v>
      </c>
      <c r="N148" s="212" t="s">
        <v>43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128</v>
      </c>
      <c r="AT148" s="215" t="s">
        <v>123</v>
      </c>
      <c r="AU148" s="215" t="s">
        <v>83</v>
      </c>
      <c r="AY148" s="17" t="s">
        <v>121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80</v>
      </c>
      <c r="BK148" s="216">
        <f>ROUND(I148*H148,2)</f>
        <v>0</v>
      </c>
      <c r="BL148" s="17" t="s">
        <v>128</v>
      </c>
      <c r="BM148" s="215" t="s">
        <v>635</v>
      </c>
    </row>
    <row r="149" s="2" customFormat="1">
      <c r="A149" s="38"/>
      <c r="B149" s="39"/>
      <c r="C149" s="40"/>
      <c r="D149" s="217" t="s">
        <v>130</v>
      </c>
      <c r="E149" s="40"/>
      <c r="F149" s="218" t="s">
        <v>636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130</v>
      </c>
      <c r="AU149" s="17" t="s">
        <v>83</v>
      </c>
    </row>
    <row r="150" s="2" customFormat="1">
      <c r="A150" s="38"/>
      <c r="B150" s="39"/>
      <c r="C150" s="40"/>
      <c r="D150" s="222" t="s">
        <v>132</v>
      </c>
      <c r="E150" s="40"/>
      <c r="F150" s="223" t="s">
        <v>637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132</v>
      </c>
      <c r="AU150" s="17" t="s">
        <v>83</v>
      </c>
    </row>
    <row r="151" s="2" customFormat="1">
      <c r="A151" s="38"/>
      <c r="B151" s="39"/>
      <c r="C151" s="40"/>
      <c r="D151" s="217" t="s">
        <v>142</v>
      </c>
      <c r="E151" s="40"/>
      <c r="F151" s="245" t="s">
        <v>500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142</v>
      </c>
      <c r="AU151" s="17" t="s">
        <v>83</v>
      </c>
    </row>
    <row r="152" s="2" customFormat="1" ht="16.5" customHeight="1">
      <c r="A152" s="38"/>
      <c r="B152" s="39"/>
      <c r="C152" s="204" t="s">
        <v>226</v>
      </c>
      <c r="D152" s="204" t="s">
        <v>123</v>
      </c>
      <c r="E152" s="205" t="s">
        <v>638</v>
      </c>
      <c r="F152" s="206" t="s">
        <v>639</v>
      </c>
      <c r="G152" s="207" t="s">
        <v>248</v>
      </c>
      <c r="H152" s="208">
        <v>1</v>
      </c>
      <c r="I152" s="209"/>
      <c r="J152" s="210">
        <f>ROUND(I152*H152,2)</f>
        <v>0</v>
      </c>
      <c r="K152" s="206" t="s">
        <v>127</v>
      </c>
      <c r="L152" s="44"/>
      <c r="M152" s="211" t="s">
        <v>19</v>
      </c>
      <c r="N152" s="212" t="s">
        <v>43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128</v>
      </c>
      <c r="AT152" s="215" t="s">
        <v>123</v>
      </c>
      <c r="AU152" s="215" t="s">
        <v>83</v>
      </c>
      <c r="AY152" s="17" t="s">
        <v>121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80</v>
      </c>
      <c r="BK152" s="216">
        <f>ROUND(I152*H152,2)</f>
        <v>0</v>
      </c>
      <c r="BL152" s="17" t="s">
        <v>128</v>
      </c>
      <c r="BM152" s="215" t="s">
        <v>640</v>
      </c>
    </row>
    <row r="153" s="2" customFormat="1">
      <c r="A153" s="38"/>
      <c r="B153" s="39"/>
      <c r="C153" s="40"/>
      <c r="D153" s="217" t="s">
        <v>130</v>
      </c>
      <c r="E153" s="40"/>
      <c r="F153" s="218" t="s">
        <v>641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130</v>
      </c>
      <c r="AU153" s="17" t="s">
        <v>83</v>
      </c>
    </row>
    <row r="154" s="2" customFormat="1">
      <c r="A154" s="38"/>
      <c r="B154" s="39"/>
      <c r="C154" s="40"/>
      <c r="D154" s="222" t="s">
        <v>132</v>
      </c>
      <c r="E154" s="40"/>
      <c r="F154" s="223" t="s">
        <v>642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132</v>
      </c>
      <c r="AU154" s="17" t="s">
        <v>83</v>
      </c>
    </row>
    <row r="155" s="2" customFormat="1">
      <c r="A155" s="38"/>
      <c r="B155" s="39"/>
      <c r="C155" s="40"/>
      <c r="D155" s="217" t="s">
        <v>142</v>
      </c>
      <c r="E155" s="40"/>
      <c r="F155" s="245" t="s">
        <v>500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142</v>
      </c>
      <c r="AU155" s="17" t="s">
        <v>83</v>
      </c>
    </row>
    <row r="156" s="2" customFormat="1" ht="24.15" customHeight="1">
      <c r="A156" s="38"/>
      <c r="B156" s="39"/>
      <c r="C156" s="204" t="s">
        <v>8</v>
      </c>
      <c r="D156" s="204" t="s">
        <v>123</v>
      </c>
      <c r="E156" s="205" t="s">
        <v>178</v>
      </c>
      <c r="F156" s="206" t="s">
        <v>179</v>
      </c>
      <c r="G156" s="207" t="s">
        <v>147</v>
      </c>
      <c r="H156" s="208">
        <v>4319.1450000000004</v>
      </c>
      <c r="I156" s="209"/>
      <c r="J156" s="210">
        <f>ROUND(I156*H156,2)</f>
        <v>0</v>
      </c>
      <c r="K156" s="206" t="s">
        <v>19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128</v>
      </c>
      <c r="AT156" s="215" t="s">
        <v>123</v>
      </c>
      <c r="AU156" s="215" t="s">
        <v>83</v>
      </c>
      <c r="AY156" s="17" t="s">
        <v>121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80</v>
      </c>
      <c r="BK156" s="216">
        <f>ROUND(I156*H156,2)</f>
        <v>0</v>
      </c>
      <c r="BL156" s="17" t="s">
        <v>128</v>
      </c>
      <c r="BM156" s="215" t="s">
        <v>180</v>
      </c>
    </row>
    <row r="157" s="2" customFormat="1">
      <c r="A157" s="38"/>
      <c r="B157" s="39"/>
      <c r="C157" s="40"/>
      <c r="D157" s="217" t="s">
        <v>130</v>
      </c>
      <c r="E157" s="40"/>
      <c r="F157" s="218" t="s">
        <v>181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130</v>
      </c>
      <c r="AU157" s="17" t="s">
        <v>83</v>
      </c>
    </row>
    <row r="158" s="14" customFormat="1">
      <c r="A158" s="14"/>
      <c r="B158" s="234"/>
      <c r="C158" s="235"/>
      <c r="D158" s="217" t="s">
        <v>134</v>
      </c>
      <c r="E158" s="236" t="s">
        <v>19</v>
      </c>
      <c r="F158" s="237" t="s">
        <v>643</v>
      </c>
      <c r="G158" s="235"/>
      <c r="H158" s="238">
        <v>4319.1450000000004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134</v>
      </c>
      <c r="AU158" s="244" t="s">
        <v>83</v>
      </c>
      <c r="AV158" s="14" t="s">
        <v>83</v>
      </c>
      <c r="AW158" s="14" t="s">
        <v>33</v>
      </c>
      <c r="AX158" s="14" t="s">
        <v>72</v>
      </c>
      <c r="AY158" s="244" t="s">
        <v>121</v>
      </c>
    </row>
    <row r="159" s="2" customFormat="1" ht="16.5" customHeight="1">
      <c r="A159" s="38"/>
      <c r="B159" s="39"/>
      <c r="C159" s="204" t="s">
        <v>239</v>
      </c>
      <c r="D159" s="204" t="s">
        <v>123</v>
      </c>
      <c r="E159" s="205" t="s">
        <v>184</v>
      </c>
      <c r="F159" s="206" t="s">
        <v>185</v>
      </c>
      <c r="G159" s="207" t="s">
        <v>147</v>
      </c>
      <c r="H159" s="208">
        <v>242.215</v>
      </c>
      <c r="I159" s="209"/>
      <c r="J159" s="210">
        <f>ROUND(I159*H159,2)</f>
        <v>0</v>
      </c>
      <c r="K159" s="206" t="s">
        <v>127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128</v>
      </c>
      <c r="AT159" s="215" t="s">
        <v>123</v>
      </c>
      <c r="AU159" s="215" t="s">
        <v>83</v>
      </c>
      <c r="AY159" s="17" t="s">
        <v>121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80</v>
      </c>
      <c r="BK159" s="216">
        <f>ROUND(I159*H159,2)</f>
        <v>0</v>
      </c>
      <c r="BL159" s="17" t="s">
        <v>128</v>
      </c>
      <c r="BM159" s="215" t="s">
        <v>186</v>
      </c>
    </row>
    <row r="160" s="2" customFormat="1">
      <c r="A160" s="38"/>
      <c r="B160" s="39"/>
      <c r="C160" s="40"/>
      <c r="D160" s="217" t="s">
        <v>130</v>
      </c>
      <c r="E160" s="40"/>
      <c r="F160" s="218" t="s">
        <v>187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130</v>
      </c>
      <c r="AU160" s="17" t="s">
        <v>83</v>
      </c>
    </row>
    <row r="161" s="2" customFormat="1">
      <c r="A161" s="38"/>
      <c r="B161" s="39"/>
      <c r="C161" s="40"/>
      <c r="D161" s="222" t="s">
        <v>132</v>
      </c>
      <c r="E161" s="40"/>
      <c r="F161" s="223" t="s">
        <v>188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132</v>
      </c>
      <c r="AU161" s="17" t="s">
        <v>83</v>
      </c>
    </row>
    <row r="162" s="13" customFormat="1">
      <c r="A162" s="13"/>
      <c r="B162" s="224"/>
      <c r="C162" s="225"/>
      <c r="D162" s="217" t="s">
        <v>134</v>
      </c>
      <c r="E162" s="226" t="s">
        <v>19</v>
      </c>
      <c r="F162" s="227" t="s">
        <v>160</v>
      </c>
      <c r="G162" s="225"/>
      <c r="H162" s="226" t="s">
        <v>19</v>
      </c>
      <c r="I162" s="228"/>
      <c r="J162" s="225"/>
      <c r="K162" s="225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134</v>
      </c>
      <c r="AU162" s="233" t="s">
        <v>83</v>
      </c>
      <c r="AV162" s="13" t="s">
        <v>80</v>
      </c>
      <c r="AW162" s="13" t="s">
        <v>33</v>
      </c>
      <c r="AX162" s="13" t="s">
        <v>72</v>
      </c>
      <c r="AY162" s="233" t="s">
        <v>121</v>
      </c>
    </row>
    <row r="163" s="13" customFormat="1">
      <c r="A163" s="13"/>
      <c r="B163" s="224"/>
      <c r="C163" s="225"/>
      <c r="D163" s="217" t="s">
        <v>134</v>
      </c>
      <c r="E163" s="226" t="s">
        <v>19</v>
      </c>
      <c r="F163" s="227" t="s">
        <v>161</v>
      </c>
      <c r="G163" s="225"/>
      <c r="H163" s="226" t="s">
        <v>19</v>
      </c>
      <c r="I163" s="228"/>
      <c r="J163" s="225"/>
      <c r="K163" s="225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134</v>
      </c>
      <c r="AU163" s="233" t="s">
        <v>83</v>
      </c>
      <c r="AV163" s="13" t="s">
        <v>80</v>
      </c>
      <c r="AW163" s="13" t="s">
        <v>33</v>
      </c>
      <c r="AX163" s="13" t="s">
        <v>72</v>
      </c>
      <c r="AY163" s="233" t="s">
        <v>121</v>
      </c>
    </row>
    <row r="164" s="14" customFormat="1">
      <c r="A164" s="14"/>
      <c r="B164" s="234"/>
      <c r="C164" s="235"/>
      <c r="D164" s="217" t="s">
        <v>134</v>
      </c>
      <c r="E164" s="236" t="s">
        <v>19</v>
      </c>
      <c r="F164" s="237" t="s">
        <v>644</v>
      </c>
      <c r="G164" s="235"/>
      <c r="H164" s="238">
        <v>242.215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134</v>
      </c>
      <c r="AU164" s="244" t="s">
        <v>83</v>
      </c>
      <c r="AV164" s="14" t="s">
        <v>83</v>
      </c>
      <c r="AW164" s="14" t="s">
        <v>33</v>
      </c>
      <c r="AX164" s="14" t="s">
        <v>72</v>
      </c>
      <c r="AY164" s="244" t="s">
        <v>121</v>
      </c>
    </row>
    <row r="165" s="2" customFormat="1" ht="16.5" customHeight="1">
      <c r="A165" s="38"/>
      <c r="B165" s="39"/>
      <c r="C165" s="246" t="s">
        <v>245</v>
      </c>
      <c r="D165" s="246" t="s">
        <v>191</v>
      </c>
      <c r="E165" s="247" t="s">
        <v>192</v>
      </c>
      <c r="F165" s="248" t="s">
        <v>193</v>
      </c>
      <c r="G165" s="249" t="s">
        <v>194</v>
      </c>
      <c r="H165" s="250">
        <v>435.98700000000002</v>
      </c>
      <c r="I165" s="251"/>
      <c r="J165" s="252">
        <f>ROUND(I165*H165,2)</f>
        <v>0</v>
      </c>
      <c r="K165" s="248" t="s">
        <v>19</v>
      </c>
      <c r="L165" s="253"/>
      <c r="M165" s="254" t="s">
        <v>19</v>
      </c>
      <c r="N165" s="255" t="s">
        <v>43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183</v>
      </c>
      <c r="AT165" s="215" t="s">
        <v>191</v>
      </c>
      <c r="AU165" s="215" t="s">
        <v>83</v>
      </c>
      <c r="AY165" s="17" t="s">
        <v>121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80</v>
      </c>
      <c r="BK165" s="216">
        <f>ROUND(I165*H165,2)</f>
        <v>0</v>
      </c>
      <c r="BL165" s="17" t="s">
        <v>128</v>
      </c>
      <c r="BM165" s="215" t="s">
        <v>195</v>
      </c>
    </row>
    <row r="166" s="2" customFormat="1">
      <c r="A166" s="38"/>
      <c r="B166" s="39"/>
      <c r="C166" s="40"/>
      <c r="D166" s="217" t="s">
        <v>130</v>
      </c>
      <c r="E166" s="40"/>
      <c r="F166" s="218" t="s">
        <v>193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130</v>
      </c>
      <c r="AU166" s="17" t="s">
        <v>83</v>
      </c>
    </row>
    <row r="167" s="14" customFormat="1">
      <c r="A167" s="14"/>
      <c r="B167" s="234"/>
      <c r="C167" s="235"/>
      <c r="D167" s="217" t="s">
        <v>134</v>
      </c>
      <c r="E167" s="235"/>
      <c r="F167" s="237" t="s">
        <v>645</v>
      </c>
      <c r="G167" s="235"/>
      <c r="H167" s="238">
        <v>435.98700000000002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4" t="s">
        <v>134</v>
      </c>
      <c r="AU167" s="244" t="s">
        <v>83</v>
      </c>
      <c r="AV167" s="14" t="s">
        <v>83</v>
      </c>
      <c r="AW167" s="14" t="s">
        <v>4</v>
      </c>
      <c r="AX167" s="14" t="s">
        <v>80</v>
      </c>
      <c r="AY167" s="244" t="s">
        <v>121</v>
      </c>
    </row>
    <row r="168" s="2" customFormat="1" ht="16.5" customHeight="1">
      <c r="A168" s="38"/>
      <c r="B168" s="39"/>
      <c r="C168" s="204" t="s">
        <v>254</v>
      </c>
      <c r="D168" s="204" t="s">
        <v>123</v>
      </c>
      <c r="E168" s="205" t="s">
        <v>198</v>
      </c>
      <c r="F168" s="206" t="s">
        <v>199</v>
      </c>
      <c r="G168" s="207" t="s">
        <v>147</v>
      </c>
      <c r="H168" s="208">
        <v>1690.4500000000001</v>
      </c>
      <c r="I168" s="209"/>
      <c r="J168" s="210">
        <f>ROUND(I168*H168,2)</f>
        <v>0</v>
      </c>
      <c r="K168" s="206" t="s">
        <v>127</v>
      </c>
      <c r="L168" s="44"/>
      <c r="M168" s="211" t="s">
        <v>19</v>
      </c>
      <c r="N168" s="212" t="s">
        <v>43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128</v>
      </c>
      <c r="AT168" s="215" t="s">
        <v>123</v>
      </c>
      <c r="AU168" s="215" t="s">
        <v>83</v>
      </c>
      <c r="AY168" s="17" t="s">
        <v>121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80</v>
      </c>
      <c r="BK168" s="216">
        <f>ROUND(I168*H168,2)</f>
        <v>0</v>
      </c>
      <c r="BL168" s="17" t="s">
        <v>128</v>
      </c>
      <c r="BM168" s="215" t="s">
        <v>200</v>
      </c>
    </row>
    <row r="169" s="2" customFormat="1">
      <c r="A169" s="38"/>
      <c r="B169" s="39"/>
      <c r="C169" s="40"/>
      <c r="D169" s="217" t="s">
        <v>130</v>
      </c>
      <c r="E169" s="40"/>
      <c r="F169" s="218" t="s">
        <v>201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130</v>
      </c>
      <c r="AU169" s="17" t="s">
        <v>83</v>
      </c>
    </row>
    <row r="170" s="2" customFormat="1">
      <c r="A170" s="38"/>
      <c r="B170" s="39"/>
      <c r="C170" s="40"/>
      <c r="D170" s="222" t="s">
        <v>132</v>
      </c>
      <c r="E170" s="40"/>
      <c r="F170" s="223" t="s">
        <v>202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132</v>
      </c>
      <c r="AU170" s="17" t="s">
        <v>83</v>
      </c>
    </row>
    <row r="171" s="2" customFormat="1">
      <c r="A171" s="38"/>
      <c r="B171" s="39"/>
      <c r="C171" s="40"/>
      <c r="D171" s="217" t="s">
        <v>142</v>
      </c>
      <c r="E171" s="40"/>
      <c r="F171" s="245" t="s">
        <v>151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142</v>
      </c>
      <c r="AU171" s="17" t="s">
        <v>83</v>
      </c>
    </row>
    <row r="172" s="13" customFormat="1">
      <c r="A172" s="13"/>
      <c r="B172" s="224"/>
      <c r="C172" s="225"/>
      <c r="D172" s="217" t="s">
        <v>134</v>
      </c>
      <c r="E172" s="226" t="s">
        <v>19</v>
      </c>
      <c r="F172" s="227" t="s">
        <v>203</v>
      </c>
      <c r="G172" s="225"/>
      <c r="H172" s="226" t="s">
        <v>19</v>
      </c>
      <c r="I172" s="228"/>
      <c r="J172" s="225"/>
      <c r="K172" s="225"/>
      <c r="L172" s="229"/>
      <c r="M172" s="230"/>
      <c r="N172" s="231"/>
      <c r="O172" s="231"/>
      <c r="P172" s="231"/>
      <c r="Q172" s="231"/>
      <c r="R172" s="231"/>
      <c r="S172" s="231"/>
      <c r="T172" s="23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3" t="s">
        <v>134</v>
      </c>
      <c r="AU172" s="233" t="s">
        <v>83</v>
      </c>
      <c r="AV172" s="13" t="s">
        <v>80</v>
      </c>
      <c r="AW172" s="13" t="s">
        <v>33</v>
      </c>
      <c r="AX172" s="13" t="s">
        <v>72</v>
      </c>
      <c r="AY172" s="233" t="s">
        <v>121</v>
      </c>
    </row>
    <row r="173" s="13" customFormat="1">
      <c r="A173" s="13"/>
      <c r="B173" s="224"/>
      <c r="C173" s="225"/>
      <c r="D173" s="217" t="s">
        <v>134</v>
      </c>
      <c r="E173" s="226" t="s">
        <v>19</v>
      </c>
      <c r="F173" s="227" t="s">
        <v>153</v>
      </c>
      <c r="G173" s="225"/>
      <c r="H173" s="226" t="s">
        <v>19</v>
      </c>
      <c r="I173" s="228"/>
      <c r="J173" s="225"/>
      <c r="K173" s="225"/>
      <c r="L173" s="229"/>
      <c r="M173" s="230"/>
      <c r="N173" s="231"/>
      <c r="O173" s="231"/>
      <c r="P173" s="231"/>
      <c r="Q173" s="231"/>
      <c r="R173" s="231"/>
      <c r="S173" s="231"/>
      <c r="T173" s="23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3" t="s">
        <v>134</v>
      </c>
      <c r="AU173" s="233" t="s">
        <v>83</v>
      </c>
      <c r="AV173" s="13" t="s">
        <v>80</v>
      </c>
      <c r="AW173" s="13" t="s">
        <v>33</v>
      </c>
      <c r="AX173" s="13" t="s">
        <v>72</v>
      </c>
      <c r="AY173" s="233" t="s">
        <v>121</v>
      </c>
    </row>
    <row r="174" s="14" customFormat="1">
      <c r="A174" s="14"/>
      <c r="B174" s="234"/>
      <c r="C174" s="235"/>
      <c r="D174" s="217" t="s">
        <v>134</v>
      </c>
      <c r="E174" s="236" t="s">
        <v>19</v>
      </c>
      <c r="F174" s="237" t="s">
        <v>646</v>
      </c>
      <c r="G174" s="235"/>
      <c r="H174" s="238">
        <v>1690.4500000000001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4" t="s">
        <v>134</v>
      </c>
      <c r="AU174" s="244" t="s">
        <v>83</v>
      </c>
      <c r="AV174" s="14" t="s">
        <v>83</v>
      </c>
      <c r="AW174" s="14" t="s">
        <v>33</v>
      </c>
      <c r="AX174" s="14" t="s">
        <v>72</v>
      </c>
      <c r="AY174" s="244" t="s">
        <v>121</v>
      </c>
    </row>
    <row r="175" s="2" customFormat="1" ht="16.5" customHeight="1">
      <c r="A175" s="38"/>
      <c r="B175" s="39"/>
      <c r="C175" s="246" t="s">
        <v>259</v>
      </c>
      <c r="D175" s="246" t="s">
        <v>191</v>
      </c>
      <c r="E175" s="247" t="s">
        <v>206</v>
      </c>
      <c r="F175" s="248" t="s">
        <v>207</v>
      </c>
      <c r="G175" s="249" t="s">
        <v>194</v>
      </c>
      <c r="H175" s="250">
        <v>3718.9899999999998</v>
      </c>
      <c r="I175" s="251"/>
      <c r="J175" s="252">
        <f>ROUND(I175*H175,2)</f>
        <v>0</v>
      </c>
      <c r="K175" s="248" t="s">
        <v>127</v>
      </c>
      <c r="L175" s="253"/>
      <c r="M175" s="254" t="s">
        <v>19</v>
      </c>
      <c r="N175" s="255" t="s">
        <v>43</v>
      </c>
      <c r="O175" s="84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183</v>
      </c>
      <c r="AT175" s="215" t="s">
        <v>191</v>
      </c>
      <c r="AU175" s="215" t="s">
        <v>83</v>
      </c>
      <c r="AY175" s="17" t="s">
        <v>121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80</v>
      </c>
      <c r="BK175" s="216">
        <f>ROUND(I175*H175,2)</f>
        <v>0</v>
      </c>
      <c r="BL175" s="17" t="s">
        <v>128</v>
      </c>
      <c r="BM175" s="215" t="s">
        <v>208</v>
      </c>
    </row>
    <row r="176" s="2" customFormat="1">
      <c r="A176" s="38"/>
      <c r="B176" s="39"/>
      <c r="C176" s="40"/>
      <c r="D176" s="217" t="s">
        <v>130</v>
      </c>
      <c r="E176" s="40"/>
      <c r="F176" s="218" t="s">
        <v>207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130</v>
      </c>
      <c r="AU176" s="17" t="s">
        <v>83</v>
      </c>
    </row>
    <row r="177" s="2" customFormat="1">
      <c r="A177" s="38"/>
      <c r="B177" s="39"/>
      <c r="C177" s="40"/>
      <c r="D177" s="217" t="s">
        <v>142</v>
      </c>
      <c r="E177" s="40"/>
      <c r="F177" s="245" t="s">
        <v>151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142</v>
      </c>
      <c r="AU177" s="17" t="s">
        <v>83</v>
      </c>
    </row>
    <row r="178" s="14" customFormat="1">
      <c r="A178" s="14"/>
      <c r="B178" s="234"/>
      <c r="C178" s="235"/>
      <c r="D178" s="217" t="s">
        <v>134</v>
      </c>
      <c r="E178" s="235"/>
      <c r="F178" s="237" t="s">
        <v>647</v>
      </c>
      <c r="G178" s="235"/>
      <c r="H178" s="238">
        <v>3718.9899999999998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4" t="s">
        <v>134</v>
      </c>
      <c r="AU178" s="244" t="s">
        <v>83</v>
      </c>
      <c r="AV178" s="14" t="s">
        <v>83</v>
      </c>
      <c r="AW178" s="14" t="s">
        <v>4</v>
      </c>
      <c r="AX178" s="14" t="s">
        <v>80</v>
      </c>
      <c r="AY178" s="244" t="s">
        <v>121</v>
      </c>
    </row>
    <row r="179" s="2" customFormat="1" ht="16.5" customHeight="1">
      <c r="A179" s="38"/>
      <c r="B179" s="39"/>
      <c r="C179" s="204" t="s">
        <v>265</v>
      </c>
      <c r="D179" s="204" t="s">
        <v>123</v>
      </c>
      <c r="E179" s="205" t="s">
        <v>211</v>
      </c>
      <c r="F179" s="206" t="s">
        <v>212</v>
      </c>
      <c r="G179" s="207" t="s">
        <v>194</v>
      </c>
      <c r="H179" s="208">
        <v>7774.4610000000002</v>
      </c>
      <c r="I179" s="209"/>
      <c r="J179" s="210">
        <f>ROUND(I179*H179,2)</f>
        <v>0</v>
      </c>
      <c r="K179" s="206" t="s">
        <v>127</v>
      </c>
      <c r="L179" s="44"/>
      <c r="M179" s="211" t="s">
        <v>19</v>
      </c>
      <c r="N179" s="212" t="s">
        <v>43</v>
      </c>
      <c r="O179" s="84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128</v>
      </c>
      <c r="AT179" s="215" t="s">
        <v>123</v>
      </c>
      <c r="AU179" s="215" t="s">
        <v>83</v>
      </c>
      <c r="AY179" s="17" t="s">
        <v>121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80</v>
      </c>
      <c r="BK179" s="216">
        <f>ROUND(I179*H179,2)</f>
        <v>0</v>
      </c>
      <c r="BL179" s="17" t="s">
        <v>128</v>
      </c>
      <c r="BM179" s="215" t="s">
        <v>213</v>
      </c>
    </row>
    <row r="180" s="2" customFormat="1">
      <c r="A180" s="38"/>
      <c r="B180" s="39"/>
      <c r="C180" s="40"/>
      <c r="D180" s="217" t="s">
        <v>130</v>
      </c>
      <c r="E180" s="40"/>
      <c r="F180" s="218" t="s">
        <v>214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130</v>
      </c>
      <c r="AU180" s="17" t="s">
        <v>83</v>
      </c>
    </row>
    <row r="181" s="2" customFormat="1">
      <c r="A181" s="38"/>
      <c r="B181" s="39"/>
      <c r="C181" s="40"/>
      <c r="D181" s="222" t="s">
        <v>132</v>
      </c>
      <c r="E181" s="40"/>
      <c r="F181" s="223" t="s">
        <v>215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132</v>
      </c>
      <c r="AU181" s="17" t="s">
        <v>83</v>
      </c>
    </row>
    <row r="182" s="14" customFormat="1">
      <c r="A182" s="14"/>
      <c r="B182" s="234"/>
      <c r="C182" s="235"/>
      <c r="D182" s="217" t="s">
        <v>134</v>
      </c>
      <c r="E182" s="236" t="s">
        <v>19</v>
      </c>
      <c r="F182" s="237" t="s">
        <v>643</v>
      </c>
      <c r="G182" s="235"/>
      <c r="H182" s="238">
        <v>4319.1450000000004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4" t="s">
        <v>134</v>
      </c>
      <c r="AU182" s="244" t="s">
        <v>83</v>
      </c>
      <c r="AV182" s="14" t="s">
        <v>83</v>
      </c>
      <c r="AW182" s="14" t="s">
        <v>33</v>
      </c>
      <c r="AX182" s="14" t="s">
        <v>72</v>
      </c>
      <c r="AY182" s="244" t="s">
        <v>121</v>
      </c>
    </row>
    <row r="183" s="14" customFormat="1">
      <c r="A183" s="14"/>
      <c r="B183" s="234"/>
      <c r="C183" s="235"/>
      <c r="D183" s="217" t="s">
        <v>134</v>
      </c>
      <c r="E183" s="235"/>
      <c r="F183" s="237" t="s">
        <v>648</v>
      </c>
      <c r="G183" s="235"/>
      <c r="H183" s="238">
        <v>7774.4610000000002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4" t="s">
        <v>134</v>
      </c>
      <c r="AU183" s="244" t="s">
        <v>83</v>
      </c>
      <c r="AV183" s="14" t="s">
        <v>83</v>
      </c>
      <c r="AW183" s="14" t="s">
        <v>4</v>
      </c>
      <c r="AX183" s="14" t="s">
        <v>80</v>
      </c>
      <c r="AY183" s="244" t="s">
        <v>121</v>
      </c>
    </row>
    <row r="184" s="2" customFormat="1" ht="16.5" customHeight="1">
      <c r="A184" s="38"/>
      <c r="B184" s="39"/>
      <c r="C184" s="204" t="s">
        <v>7</v>
      </c>
      <c r="D184" s="204" t="s">
        <v>123</v>
      </c>
      <c r="E184" s="205" t="s">
        <v>649</v>
      </c>
      <c r="F184" s="206" t="s">
        <v>650</v>
      </c>
      <c r="G184" s="207" t="s">
        <v>248</v>
      </c>
      <c r="H184" s="208">
        <v>1</v>
      </c>
      <c r="I184" s="209"/>
      <c r="J184" s="210">
        <f>ROUND(I184*H184,2)</f>
        <v>0</v>
      </c>
      <c r="K184" s="206" t="s">
        <v>127</v>
      </c>
      <c r="L184" s="44"/>
      <c r="M184" s="211" t="s">
        <v>19</v>
      </c>
      <c r="N184" s="212" t="s">
        <v>43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128</v>
      </c>
      <c r="AT184" s="215" t="s">
        <v>123</v>
      </c>
      <c r="AU184" s="215" t="s">
        <v>83</v>
      </c>
      <c r="AY184" s="17" t="s">
        <v>121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80</v>
      </c>
      <c r="BK184" s="216">
        <f>ROUND(I184*H184,2)</f>
        <v>0</v>
      </c>
      <c r="BL184" s="17" t="s">
        <v>128</v>
      </c>
      <c r="BM184" s="215" t="s">
        <v>651</v>
      </c>
    </row>
    <row r="185" s="2" customFormat="1">
      <c r="A185" s="38"/>
      <c r="B185" s="39"/>
      <c r="C185" s="40"/>
      <c r="D185" s="217" t="s">
        <v>130</v>
      </c>
      <c r="E185" s="40"/>
      <c r="F185" s="218" t="s">
        <v>652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130</v>
      </c>
      <c r="AU185" s="17" t="s">
        <v>83</v>
      </c>
    </row>
    <row r="186" s="2" customFormat="1">
      <c r="A186" s="38"/>
      <c r="B186" s="39"/>
      <c r="C186" s="40"/>
      <c r="D186" s="222" t="s">
        <v>132</v>
      </c>
      <c r="E186" s="40"/>
      <c r="F186" s="223" t="s">
        <v>653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132</v>
      </c>
      <c r="AU186" s="17" t="s">
        <v>83</v>
      </c>
    </row>
    <row r="187" s="2" customFormat="1" ht="16.5" customHeight="1">
      <c r="A187" s="38"/>
      <c r="B187" s="39"/>
      <c r="C187" s="204" t="s">
        <v>277</v>
      </c>
      <c r="D187" s="204" t="s">
        <v>123</v>
      </c>
      <c r="E187" s="205" t="s">
        <v>654</v>
      </c>
      <c r="F187" s="206" t="s">
        <v>655</v>
      </c>
      <c r="G187" s="207" t="s">
        <v>248</v>
      </c>
      <c r="H187" s="208">
        <v>5</v>
      </c>
      <c r="I187" s="209"/>
      <c r="J187" s="210">
        <f>ROUND(I187*H187,2)</f>
        <v>0</v>
      </c>
      <c r="K187" s="206" t="s">
        <v>127</v>
      </c>
      <c r="L187" s="44"/>
      <c r="M187" s="211" t="s">
        <v>19</v>
      </c>
      <c r="N187" s="212" t="s">
        <v>43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128</v>
      </c>
      <c r="AT187" s="215" t="s">
        <v>123</v>
      </c>
      <c r="AU187" s="215" t="s">
        <v>83</v>
      </c>
      <c r="AY187" s="17" t="s">
        <v>121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80</v>
      </c>
      <c r="BK187" s="216">
        <f>ROUND(I187*H187,2)</f>
        <v>0</v>
      </c>
      <c r="BL187" s="17" t="s">
        <v>128</v>
      </c>
      <c r="BM187" s="215" t="s">
        <v>656</v>
      </c>
    </row>
    <row r="188" s="2" customFormat="1">
      <c r="A188" s="38"/>
      <c r="B188" s="39"/>
      <c r="C188" s="40"/>
      <c r="D188" s="217" t="s">
        <v>130</v>
      </c>
      <c r="E188" s="40"/>
      <c r="F188" s="218" t="s">
        <v>657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130</v>
      </c>
      <c r="AU188" s="17" t="s">
        <v>83</v>
      </c>
    </row>
    <row r="189" s="2" customFormat="1">
      <c r="A189" s="38"/>
      <c r="B189" s="39"/>
      <c r="C189" s="40"/>
      <c r="D189" s="222" t="s">
        <v>132</v>
      </c>
      <c r="E189" s="40"/>
      <c r="F189" s="223" t="s">
        <v>658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132</v>
      </c>
      <c r="AU189" s="17" t="s">
        <v>83</v>
      </c>
    </row>
    <row r="190" s="2" customFormat="1" ht="16.5" customHeight="1">
      <c r="A190" s="38"/>
      <c r="B190" s="39"/>
      <c r="C190" s="204" t="s">
        <v>283</v>
      </c>
      <c r="D190" s="204" t="s">
        <v>123</v>
      </c>
      <c r="E190" s="205" t="s">
        <v>659</v>
      </c>
      <c r="F190" s="206" t="s">
        <v>660</v>
      </c>
      <c r="G190" s="207" t="s">
        <v>248</v>
      </c>
      <c r="H190" s="208">
        <v>1</v>
      </c>
      <c r="I190" s="209"/>
      <c r="J190" s="210">
        <f>ROUND(I190*H190,2)</f>
        <v>0</v>
      </c>
      <c r="K190" s="206" t="s">
        <v>127</v>
      </c>
      <c r="L190" s="44"/>
      <c r="M190" s="211" t="s">
        <v>19</v>
      </c>
      <c r="N190" s="212" t="s">
        <v>43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128</v>
      </c>
      <c r="AT190" s="215" t="s">
        <v>123</v>
      </c>
      <c r="AU190" s="215" t="s">
        <v>83</v>
      </c>
      <c r="AY190" s="17" t="s">
        <v>121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80</v>
      </c>
      <c r="BK190" s="216">
        <f>ROUND(I190*H190,2)</f>
        <v>0</v>
      </c>
      <c r="BL190" s="17" t="s">
        <v>128</v>
      </c>
      <c r="BM190" s="215" t="s">
        <v>661</v>
      </c>
    </row>
    <row r="191" s="2" customFormat="1">
      <c r="A191" s="38"/>
      <c r="B191" s="39"/>
      <c r="C191" s="40"/>
      <c r="D191" s="217" t="s">
        <v>130</v>
      </c>
      <c r="E191" s="40"/>
      <c r="F191" s="218" t="s">
        <v>662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130</v>
      </c>
      <c r="AU191" s="17" t="s">
        <v>83</v>
      </c>
    </row>
    <row r="192" s="2" customFormat="1">
      <c r="A192" s="38"/>
      <c r="B192" s="39"/>
      <c r="C192" s="40"/>
      <c r="D192" s="222" t="s">
        <v>132</v>
      </c>
      <c r="E192" s="40"/>
      <c r="F192" s="223" t="s">
        <v>663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132</v>
      </c>
      <c r="AU192" s="17" t="s">
        <v>83</v>
      </c>
    </row>
    <row r="193" s="2" customFormat="1" ht="16.5" customHeight="1">
      <c r="A193" s="38"/>
      <c r="B193" s="39"/>
      <c r="C193" s="204" t="s">
        <v>288</v>
      </c>
      <c r="D193" s="204" t="s">
        <v>123</v>
      </c>
      <c r="E193" s="205" t="s">
        <v>218</v>
      </c>
      <c r="F193" s="206" t="s">
        <v>219</v>
      </c>
      <c r="G193" s="207" t="s">
        <v>126</v>
      </c>
      <c r="H193" s="208">
        <v>3366.9279999999999</v>
      </c>
      <c r="I193" s="209"/>
      <c r="J193" s="210">
        <f>ROUND(I193*H193,2)</f>
        <v>0</v>
      </c>
      <c r="K193" s="206" t="s">
        <v>127</v>
      </c>
      <c r="L193" s="44"/>
      <c r="M193" s="211" t="s">
        <v>19</v>
      </c>
      <c r="N193" s="212" t="s">
        <v>43</v>
      </c>
      <c r="O193" s="84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128</v>
      </c>
      <c r="AT193" s="215" t="s">
        <v>123</v>
      </c>
      <c r="AU193" s="215" t="s">
        <v>83</v>
      </c>
      <c r="AY193" s="17" t="s">
        <v>121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80</v>
      </c>
      <c r="BK193" s="216">
        <f>ROUND(I193*H193,2)</f>
        <v>0</v>
      </c>
      <c r="BL193" s="17" t="s">
        <v>128</v>
      </c>
      <c r="BM193" s="215" t="s">
        <v>220</v>
      </c>
    </row>
    <row r="194" s="2" customFormat="1">
      <c r="A194" s="38"/>
      <c r="B194" s="39"/>
      <c r="C194" s="40"/>
      <c r="D194" s="217" t="s">
        <v>130</v>
      </c>
      <c r="E194" s="40"/>
      <c r="F194" s="218" t="s">
        <v>221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130</v>
      </c>
      <c r="AU194" s="17" t="s">
        <v>83</v>
      </c>
    </row>
    <row r="195" s="2" customFormat="1">
      <c r="A195" s="38"/>
      <c r="B195" s="39"/>
      <c r="C195" s="40"/>
      <c r="D195" s="222" t="s">
        <v>132</v>
      </c>
      <c r="E195" s="40"/>
      <c r="F195" s="223" t="s">
        <v>222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132</v>
      </c>
      <c r="AU195" s="17" t="s">
        <v>83</v>
      </c>
    </row>
    <row r="196" s="13" customFormat="1">
      <c r="A196" s="13"/>
      <c r="B196" s="224"/>
      <c r="C196" s="225"/>
      <c r="D196" s="217" t="s">
        <v>134</v>
      </c>
      <c r="E196" s="226" t="s">
        <v>19</v>
      </c>
      <c r="F196" s="227" t="s">
        <v>135</v>
      </c>
      <c r="G196" s="225"/>
      <c r="H196" s="226" t="s">
        <v>19</v>
      </c>
      <c r="I196" s="228"/>
      <c r="J196" s="225"/>
      <c r="K196" s="225"/>
      <c r="L196" s="229"/>
      <c r="M196" s="230"/>
      <c r="N196" s="231"/>
      <c r="O196" s="231"/>
      <c r="P196" s="231"/>
      <c r="Q196" s="231"/>
      <c r="R196" s="231"/>
      <c r="S196" s="231"/>
      <c r="T196" s="23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3" t="s">
        <v>134</v>
      </c>
      <c r="AU196" s="233" t="s">
        <v>83</v>
      </c>
      <c r="AV196" s="13" t="s">
        <v>80</v>
      </c>
      <c r="AW196" s="13" t="s">
        <v>33</v>
      </c>
      <c r="AX196" s="13" t="s">
        <v>72</v>
      </c>
      <c r="AY196" s="233" t="s">
        <v>121</v>
      </c>
    </row>
    <row r="197" s="13" customFormat="1">
      <c r="A197" s="13"/>
      <c r="B197" s="224"/>
      <c r="C197" s="225"/>
      <c r="D197" s="217" t="s">
        <v>134</v>
      </c>
      <c r="E197" s="226" t="s">
        <v>19</v>
      </c>
      <c r="F197" s="227" t="s">
        <v>223</v>
      </c>
      <c r="G197" s="225"/>
      <c r="H197" s="226" t="s">
        <v>19</v>
      </c>
      <c r="I197" s="228"/>
      <c r="J197" s="225"/>
      <c r="K197" s="225"/>
      <c r="L197" s="229"/>
      <c r="M197" s="230"/>
      <c r="N197" s="231"/>
      <c r="O197" s="231"/>
      <c r="P197" s="231"/>
      <c r="Q197" s="231"/>
      <c r="R197" s="231"/>
      <c r="S197" s="231"/>
      <c r="T197" s="23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3" t="s">
        <v>134</v>
      </c>
      <c r="AU197" s="233" t="s">
        <v>83</v>
      </c>
      <c r="AV197" s="13" t="s">
        <v>80</v>
      </c>
      <c r="AW197" s="13" t="s">
        <v>33</v>
      </c>
      <c r="AX197" s="13" t="s">
        <v>72</v>
      </c>
      <c r="AY197" s="233" t="s">
        <v>121</v>
      </c>
    </row>
    <row r="198" s="13" customFormat="1">
      <c r="A198" s="13"/>
      <c r="B198" s="224"/>
      <c r="C198" s="225"/>
      <c r="D198" s="217" t="s">
        <v>134</v>
      </c>
      <c r="E198" s="226" t="s">
        <v>19</v>
      </c>
      <c r="F198" s="227" t="s">
        <v>224</v>
      </c>
      <c r="G198" s="225"/>
      <c r="H198" s="226" t="s">
        <v>19</v>
      </c>
      <c r="I198" s="228"/>
      <c r="J198" s="225"/>
      <c r="K198" s="225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134</v>
      </c>
      <c r="AU198" s="233" t="s">
        <v>83</v>
      </c>
      <c r="AV198" s="13" t="s">
        <v>80</v>
      </c>
      <c r="AW198" s="13" t="s">
        <v>33</v>
      </c>
      <c r="AX198" s="13" t="s">
        <v>72</v>
      </c>
      <c r="AY198" s="233" t="s">
        <v>121</v>
      </c>
    </row>
    <row r="199" s="14" customFormat="1">
      <c r="A199" s="14"/>
      <c r="B199" s="234"/>
      <c r="C199" s="235"/>
      <c r="D199" s="217" t="s">
        <v>134</v>
      </c>
      <c r="E199" s="236" t="s">
        <v>19</v>
      </c>
      <c r="F199" s="237" t="s">
        <v>664</v>
      </c>
      <c r="G199" s="235"/>
      <c r="H199" s="238">
        <v>3196.7600000000002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134</v>
      </c>
      <c r="AU199" s="244" t="s">
        <v>83</v>
      </c>
      <c r="AV199" s="14" t="s">
        <v>83</v>
      </c>
      <c r="AW199" s="14" t="s">
        <v>33</v>
      </c>
      <c r="AX199" s="14" t="s">
        <v>72</v>
      </c>
      <c r="AY199" s="244" t="s">
        <v>121</v>
      </c>
    </row>
    <row r="200" s="14" customFormat="1">
      <c r="A200" s="14"/>
      <c r="B200" s="234"/>
      <c r="C200" s="235"/>
      <c r="D200" s="217" t="s">
        <v>134</v>
      </c>
      <c r="E200" s="236" t="s">
        <v>19</v>
      </c>
      <c r="F200" s="237" t="s">
        <v>665</v>
      </c>
      <c r="G200" s="235"/>
      <c r="H200" s="238">
        <v>170.16800000000001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4" t="s">
        <v>134</v>
      </c>
      <c r="AU200" s="244" t="s">
        <v>83</v>
      </c>
      <c r="AV200" s="14" t="s">
        <v>83</v>
      </c>
      <c r="AW200" s="14" t="s">
        <v>33</v>
      </c>
      <c r="AX200" s="14" t="s">
        <v>72</v>
      </c>
      <c r="AY200" s="244" t="s">
        <v>121</v>
      </c>
    </row>
    <row r="201" s="2" customFormat="1" ht="16.5" customHeight="1">
      <c r="A201" s="38"/>
      <c r="B201" s="39"/>
      <c r="C201" s="204" t="s">
        <v>295</v>
      </c>
      <c r="D201" s="204" t="s">
        <v>123</v>
      </c>
      <c r="E201" s="205" t="s">
        <v>666</v>
      </c>
      <c r="F201" s="206" t="s">
        <v>667</v>
      </c>
      <c r="G201" s="207" t="s">
        <v>126</v>
      </c>
      <c r="H201" s="208">
        <v>503.5</v>
      </c>
      <c r="I201" s="209"/>
      <c r="J201" s="210">
        <f>ROUND(I201*H201,2)</f>
        <v>0</v>
      </c>
      <c r="K201" s="206" t="s">
        <v>127</v>
      </c>
      <c r="L201" s="44"/>
      <c r="M201" s="211" t="s">
        <v>19</v>
      </c>
      <c r="N201" s="212" t="s">
        <v>43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128</v>
      </c>
      <c r="AT201" s="215" t="s">
        <v>123</v>
      </c>
      <c r="AU201" s="215" t="s">
        <v>83</v>
      </c>
      <c r="AY201" s="17" t="s">
        <v>121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80</v>
      </c>
      <c r="BK201" s="216">
        <f>ROUND(I201*H201,2)</f>
        <v>0</v>
      </c>
      <c r="BL201" s="17" t="s">
        <v>128</v>
      </c>
      <c r="BM201" s="215" t="s">
        <v>229</v>
      </c>
    </row>
    <row r="202" s="2" customFormat="1">
      <c r="A202" s="38"/>
      <c r="B202" s="39"/>
      <c r="C202" s="40"/>
      <c r="D202" s="217" t="s">
        <v>130</v>
      </c>
      <c r="E202" s="40"/>
      <c r="F202" s="218" t="s">
        <v>668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130</v>
      </c>
      <c r="AU202" s="17" t="s">
        <v>83</v>
      </c>
    </row>
    <row r="203" s="2" customFormat="1">
      <c r="A203" s="38"/>
      <c r="B203" s="39"/>
      <c r="C203" s="40"/>
      <c r="D203" s="222" t="s">
        <v>132</v>
      </c>
      <c r="E203" s="40"/>
      <c r="F203" s="223" t="s">
        <v>669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132</v>
      </c>
      <c r="AU203" s="17" t="s">
        <v>83</v>
      </c>
    </row>
    <row r="204" s="13" customFormat="1">
      <c r="A204" s="13"/>
      <c r="B204" s="224"/>
      <c r="C204" s="225"/>
      <c r="D204" s="217" t="s">
        <v>134</v>
      </c>
      <c r="E204" s="226" t="s">
        <v>19</v>
      </c>
      <c r="F204" s="227" t="s">
        <v>160</v>
      </c>
      <c r="G204" s="225"/>
      <c r="H204" s="226" t="s">
        <v>19</v>
      </c>
      <c r="I204" s="228"/>
      <c r="J204" s="225"/>
      <c r="K204" s="225"/>
      <c r="L204" s="229"/>
      <c r="M204" s="230"/>
      <c r="N204" s="231"/>
      <c r="O204" s="231"/>
      <c r="P204" s="231"/>
      <c r="Q204" s="231"/>
      <c r="R204" s="231"/>
      <c r="S204" s="231"/>
      <c r="T204" s="23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3" t="s">
        <v>134</v>
      </c>
      <c r="AU204" s="233" t="s">
        <v>83</v>
      </c>
      <c r="AV204" s="13" t="s">
        <v>80</v>
      </c>
      <c r="AW204" s="13" t="s">
        <v>33</v>
      </c>
      <c r="AX204" s="13" t="s">
        <v>72</v>
      </c>
      <c r="AY204" s="233" t="s">
        <v>121</v>
      </c>
    </row>
    <row r="205" s="13" customFormat="1">
      <c r="A205" s="13"/>
      <c r="B205" s="224"/>
      <c r="C205" s="225"/>
      <c r="D205" s="217" t="s">
        <v>134</v>
      </c>
      <c r="E205" s="226" t="s">
        <v>19</v>
      </c>
      <c r="F205" s="227" t="s">
        <v>153</v>
      </c>
      <c r="G205" s="225"/>
      <c r="H205" s="226" t="s">
        <v>19</v>
      </c>
      <c r="I205" s="228"/>
      <c r="J205" s="225"/>
      <c r="K205" s="225"/>
      <c r="L205" s="229"/>
      <c r="M205" s="230"/>
      <c r="N205" s="231"/>
      <c r="O205" s="231"/>
      <c r="P205" s="231"/>
      <c r="Q205" s="231"/>
      <c r="R205" s="231"/>
      <c r="S205" s="231"/>
      <c r="T205" s="23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3" t="s">
        <v>134</v>
      </c>
      <c r="AU205" s="233" t="s">
        <v>83</v>
      </c>
      <c r="AV205" s="13" t="s">
        <v>80</v>
      </c>
      <c r="AW205" s="13" t="s">
        <v>33</v>
      </c>
      <c r="AX205" s="13" t="s">
        <v>72</v>
      </c>
      <c r="AY205" s="233" t="s">
        <v>121</v>
      </c>
    </row>
    <row r="206" s="14" customFormat="1">
      <c r="A206" s="14"/>
      <c r="B206" s="234"/>
      <c r="C206" s="235"/>
      <c r="D206" s="217" t="s">
        <v>134</v>
      </c>
      <c r="E206" s="236" t="s">
        <v>19</v>
      </c>
      <c r="F206" s="237" t="s">
        <v>670</v>
      </c>
      <c r="G206" s="235"/>
      <c r="H206" s="238">
        <v>503.5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4" t="s">
        <v>134</v>
      </c>
      <c r="AU206" s="244" t="s">
        <v>83</v>
      </c>
      <c r="AV206" s="14" t="s">
        <v>83</v>
      </c>
      <c r="AW206" s="14" t="s">
        <v>33</v>
      </c>
      <c r="AX206" s="14" t="s">
        <v>72</v>
      </c>
      <c r="AY206" s="244" t="s">
        <v>121</v>
      </c>
    </row>
    <row r="207" s="2" customFormat="1" ht="16.5" customHeight="1">
      <c r="A207" s="38"/>
      <c r="B207" s="39"/>
      <c r="C207" s="204" t="s">
        <v>299</v>
      </c>
      <c r="D207" s="204" t="s">
        <v>123</v>
      </c>
      <c r="E207" s="205" t="s">
        <v>233</v>
      </c>
      <c r="F207" s="206" t="s">
        <v>234</v>
      </c>
      <c r="G207" s="207" t="s">
        <v>126</v>
      </c>
      <c r="H207" s="208">
        <v>503.5</v>
      </c>
      <c r="I207" s="209"/>
      <c r="J207" s="210">
        <f>ROUND(I207*H207,2)</f>
        <v>0</v>
      </c>
      <c r="K207" s="206" t="s">
        <v>127</v>
      </c>
      <c r="L207" s="44"/>
      <c r="M207" s="211" t="s">
        <v>19</v>
      </c>
      <c r="N207" s="212" t="s">
        <v>43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128</v>
      </c>
      <c r="AT207" s="215" t="s">
        <v>123</v>
      </c>
      <c r="AU207" s="215" t="s">
        <v>83</v>
      </c>
      <c r="AY207" s="17" t="s">
        <v>121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80</v>
      </c>
      <c r="BK207" s="216">
        <f>ROUND(I207*H207,2)</f>
        <v>0</v>
      </c>
      <c r="BL207" s="17" t="s">
        <v>128</v>
      </c>
      <c r="BM207" s="215" t="s">
        <v>235</v>
      </c>
    </row>
    <row r="208" s="2" customFormat="1">
      <c r="A208" s="38"/>
      <c r="B208" s="39"/>
      <c r="C208" s="40"/>
      <c r="D208" s="217" t="s">
        <v>130</v>
      </c>
      <c r="E208" s="40"/>
      <c r="F208" s="218" t="s">
        <v>236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130</v>
      </c>
      <c r="AU208" s="17" t="s">
        <v>83</v>
      </c>
    </row>
    <row r="209" s="2" customFormat="1">
      <c r="A209" s="38"/>
      <c r="B209" s="39"/>
      <c r="C209" s="40"/>
      <c r="D209" s="222" t="s">
        <v>132</v>
      </c>
      <c r="E209" s="40"/>
      <c r="F209" s="223" t="s">
        <v>237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132</v>
      </c>
      <c r="AU209" s="17" t="s">
        <v>83</v>
      </c>
    </row>
    <row r="210" s="13" customFormat="1">
      <c r="A210" s="13"/>
      <c r="B210" s="224"/>
      <c r="C210" s="225"/>
      <c r="D210" s="217" t="s">
        <v>134</v>
      </c>
      <c r="E210" s="226" t="s">
        <v>19</v>
      </c>
      <c r="F210" s="227" t="s">
        <v>160</v>
      </c>
      <c r="G210" s="225"/>
      <c r="H210" s="226" t="s">
        <v>19</v>
      </c>
      <c r="I210" s="228"/>
      <c r="J210" s="225"/>
      <c r="K210" s="225"/>
      <c r="L210" s="229"/>
      <c r="M210" s="230"/>
      <c r="N210" s="231"/>
      <c r="O210" s="231"/>
      <c r="P210" s="231"/>
      <c r="Q210" s="231"/>
      <c r="R210" s="231"/>
      <c r="S210" s="231"/>
      <c r="T210" s="23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3" t="s">
        <v>134</v>
      </c>
      <c r="AU210" s="233" t="s">
        <v>83</v>
      </c>
      <c r="AV210" s="13" t="s">
        <v>80</v>
      </c>
      <c r="AW210" s="13" t="s">
        <v>33</v>
      </c>
      <c r="AX210" s="13" t="s">
        <v>72</v>
      </c>
      <c r="AY210" s="233" t="s">
        <v>121</v>
      </c>
    </row>
    <row r="211" s="13" customFormat="1">
      <c r="A211" s="13"/>
      <c r="B211" s="224"/>
      <c r="C211" s="225"/>
      <c r="D211" s="217" t="s">
        <v>134</v>
      </c>
      <c r="E211" s="226" t="s">
        <v>19</v>
      </c>
      <c r="F211" s="227" t="s">
        <v>153</v>
      </c>
      <c r="G211" s="225"/>
      <c r="H211" s="226" t="s">
        <v>19</v>
      </c>
      <c r="I211" s="228"/>
      <c r="J211" s="225"/>
      <c r="K211" s="225"/>
      <c r="L211" s="229"/>
      <c r="M211" s="230"/>
      <c r="N211" s="231"/>
      <c r="O211" s="231"/>
      <c r="P211" s="231"/>
      <c r="Q211" s="231"/>
      <c r="R211" s="231"/>
      <c r="S211" s="231"/>
      <c r="T211" s="23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3" t="s">
        <v>134</v>
      </c>
      <c r="AU211" s="233" t="s">
        <v>83</v>
      </c>
      <c r="AV211" s="13" t="s">
        <v>80</v>
      </c>
      <c r="AW211" s="13" t="s">
        <v>33</v>
      </c>
      <c r="AX211" s="13" t="s">
        <v>72</v>
      </c>
      <c r="AY211" s="233" t="s">
        <v>121</v>
      </c>
    </row>
    <row r="212" s="14" customFormat="1">
      <c r="A212" s="14"/>
      <c r="B212" s="234"/>
      <c r="C212" s="235"/>
      <c r="D212" s="217" t="s">
        <v>134</v>
      </c>
      <c r="E212" s="236" t="s">
        <v>19</v>
      </c>
      <c r="F212" s="237" t="s">
        <v>671</v>
      </c>
      <c r="G212" s="235"/>
      <c r="H212" s="238">
        <v>503.5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4" t="s">
        <v>134</v>
      </c>
      <c r="AU212" s="244" t="s">
        <v>83</v>
      </c>
      <c r="AV212" s="14" t="s">
        <v>83</v>
      </c>
      <c r="AW212" s="14" t="s">
        <v>33</v>
      </c>
      <c r="AX212" s="14" t="s">
        <v>72</v>
      </c>
      <c r="AY212" s="244" t="s">
        <v>121</v>
      </c>
    </row>
    <row r="213" s="2" customFormat="1" ht="16.5" customHeight="1">
      <c r="A213" s="38"/>
      <c r="B213" s="39"/>
      <c r="C213" s="246" t="s">
        <v>304</v>
      </c>
      <c r="D213" s="246" t="s">
        <v>191</v>
      </c>
      <c r="E213" s="247" t="s">
        <v>240</v>
      </c>
      <c r="F213" s="248" t="s">
        <v>241</v>
      </c>
      <c r="G213" s="249" t="s">
        <v>194</v>
      </c>
      <c r="H213" s="250">
        <v>90.629999999999995</v>
      </c>
      <c r="I213" s="251"/>
      <c r="J213" s="252">
        <f>ROUND(I213*H213,2)</f>
        <v>0</v>
      </c>
      <c r="K213" s="248" t="s">
        <v>127</v>
      </c>
      <c r="L213" s="253"/>
      <c r="M213" s="254" t="s">
        <v>19</v>
      </c>
      <c r="N213" s="255" t="s">
        <v>43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183</v>
      </c>
      <c r="AT213" s="215" t="s">
        <v>191</v>
      </c>
      <c r="AU213" s="215" t="s">
        <v>83</v>
      </c>
      <c r="AY213" s="17" t="s">
        <v>121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80</v>
      </c>
      <c r="BK213" s="216">
        <f>ROUND(I213*H213,2)</f>
        <v>0</v>
      </c>
      <c r="BL213" s="17" t="s">
        <v>128</v>
      </c>
      <c r="BM213" s="215" t="s">
        <v>242</v>
      </c>
    </row>
    <row r="214" s="2" customFormat="1">
      <c r="A214" s="38"/>
      <c r="B214" s="39"/>
      <c r="C214" s="40"/>
      <c r="D214" s="217" t="s">
        <v>130</v>
      </c>
      <c r="E214" s="40"/>
      <c r="F214" s="218" t="s">
        <v>241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130</v>
      </c>
      <c r="AU214" s="17" t="s">
        <v>83</v>
      </c>
    </row>
    <row r="215" s="13" customFormat="1">
      <c r="A215" s="13"/>
      <c r="B215" s="224"/>
      <c r="C215" s="225"/>
      <c r="D215" s="217" t="s">
        <v>134</v>
      </c>
      <c r="E215" s="226" t="s">
        <v>19</v>
      </c>
      <c r="F215" s="227" t="s">
        <v>160</v>
      </c>
      <c r="G215" s="225"/>
      <c r="H215" s="226" t="s">
        <v>19</v>
      </c>
      <c r="I215" s="228"/>
      <c r="J215" s="225"/>
      <c r="K215" s="225"/>
      <c r="L215" s="229"/>
      <c r="M215" s="230"/>
      <c r="N215" s="231"/>
      <c r="O215" s="231"/>
      <c r="P215" s="231"/>
      <c r="Q215" s="231"/>
      <c r="R215" s="231"/>
      <c r="S215" s="231"/>
      <c r="T215" s="23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3" t="s">
        <v>134</v>
      </c>
      <c r="AU215" s="233" t="s">
        <v>83</v>
      </c>
      <c r="AV215" s="13" t="s">
        <v>80</v>
      </c>
      <c r="AW215" s="13" t="s">
        <v>33</v>
      </c>
      <c r="AX215" s="13" t="s">
        <v>72</v>
      </c>
      <c r="AY215" s="233" t="s">
        <v>121</v>
      </c>
    </row>
    <row r="216" s="13" customFormat="1">
      <c r="A216" s="13"/>
      <c r="B216" s="224"/>
      <c r="C216" s="225"/>
      <c r="D216" s="217" t="s">
        <v>134</v>
      </c>
      <c r="E216" s="226" t="s">
        <v>19</v>
      </c>
      <c r="F216" s="227" t="s">
        <v>153</v>
      </c>
      <c r="G216" s="225"/>
      <c r="H216" s="226" t="s">
        <v>19</v>
      </c>
      <c r="I216" s="228"/>
      <c r="J216" s="225"/>
      <c r="K216" s="225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134</v>
      </c>
      <c r="AU216" s="233" t="s">
        <v>83</v>
      </c>
      <c r="AV216" s="13" t="s">
        <v>80</v>
      </c>
      <c r="AW216" s="13" t="s">
        <v>33</v>
      </c>
      <c r="AX216" s="13" t="s">
        <v>72</v>
      </c>
      <c r="AY216" s="233" t="s">
        <v>121</v>
      </c>
    </row>
    <row r="217" s="14" customFormat="1">
      <c r="A217" s="14"/>
      <c r="B217" s="234"/>
      <c r="C217" s="235"/>
      <c r="D217" s="217" t="s">
        <v>134</v>
      </c>
      <c r="E217" s="236" t="s">
        <v>19</v>
      </c>
      <c r="F217" s="237" t="s">
        <v>672</v>
      </c>
      <c r="G217" s="235"/>
      <c r="H217" s="238">
        <v>50.350000000000001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4" t="s">
        <v>134</v>
      </c>
      <c r="AU217" s="244" t="s">
        <v>83</v>
      </c>
      <c r="AV217" s="14" t="s">
        <v>83</v>
      </c>
      <c r="AW217" s="14" t="s">
        <v>33</v>
      </c>
      <c r="AX217" s="14" t="s">
        <v>72</v>
      </c>
      <c r="AY217" s="244" t="s">
        <v>121</v>
      </c>
    </row>
    <row r="218" s="14" customFormat="1">
      <c r="A218" s="14"/>
      <c r="B218" s="234"/>
      <c r="C218" s="235"/>
      <c r="D218" s="217" t="s">
        <v>134</v>
      </c>
      <c r="E218" s="235"/>
      <c r="F218" s="237" t="s">
        <v>673</v>
      </c>
      <c r="G218" s="235"/>
      <c r="H218" s="238">
        <v>90.629999999999995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4" t="s">
        <v>134</v>
      </c>
      <c r="AU218" s="244" t="s">
        <v>83</v>
      </c>
      <c r="AV218" s="14" t="s">
        <v>83</v>
      </c>
      <c r="AW218" s="14" t="s">
        <v>4</v>
      </c>
      <c r="AX218" s="14" t="s">
        <v>80</v>
      </c>
      <c r="AY218" s="244" t="s">
        <v>121</v>
      </c>
    </row>
    <row r="219" s="2" customFormat="1" ht="21.75" customHeight="1">
      <c r="A219" s="38"/>
      <c r="B219" s="39"/>
      <c r="C219" s="204" t="s">
        <v>312</v>
      </c>
      <c r="D219" s="204" t="s">
        <v>123</v>
      </c>
      <c r="E219" s="205" t="s">
        <v>246</v>
      </c>
      <c r="F219" s="206" t="s">
        <v>247</v>
      </c>
      <c r="G219" s="207" t="s">
        <v>248</v>
      </c>
      <c r="H219" s="208">
        <v>2</v>
      </c>
      <c r="I219" s="209"/>
      <c r="J219" s="210">
        <f>ROUND(I219*H219,2)</f>
        <v>0</v>
      </c>
      <c r="K219" s="206" t="s">
        <v>127</v>
      </c>
      <c r="L219" s="44"/>
      <c r="M219" s="211" t="s">
        <v>19</v>
      </c>
      <c r="N219" s="212" t="s">
        <v>43</v>
      </c>
      <c r="O219" s="84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128</v>
      </c>
      <c r="AT219" s="215" t="s">
        <v>123</v>
      </c>
      <c r="AU219" s="215" t="s">
        <v>83</v>
      </c>
      <c r="AY219" s="17" t="s">
        <v>121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80</v>
      </c>
      <c r="BK219" s="216">
        <f>ROUND(I219*H219,2)</f>
        <v>0</v>
      </c>
      <c r="BL219" s="17" t="s">
        <v>128</v>
      </c>
      <c r="BM219" s="215" t="s">
        <v>249</v>
      </c>
    </row>
    <row r="220" s="2" customFormat="1">
      <c r="A220" s="38"/>
      <c r="B220" s="39"/>
      <c r="C220" s="40"/>
      <c r="D220" s="217" t="s">
        <v>130</v>
      </c>
      <c r="E220" s="40"/>
      <c r="F220" s="218" t="s">
        <v>250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130</v>
      </c>
      <c r="AU220" s="17" t="s">
        <v>83</v>
      </c>
    </row>
    <row r="221" s="2" customFormat="1">
      <c r="A221" s="38"/>
      <c r="B221" s="39"/>
      <c r="C221" s="40"/>
      <c r="D221" s="222" t="s">
        <v>132</v>
      </c>
      <c r="E221" s="40"/>
      <c r="F221" s="223" t="s">
        <v>251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132</v>
      </c>
      <c r="AU221" s="17" t="s">
        <v>83</v>
      </c>
    </row>
    <row r="222" s="13" customFormat="1">
      <c r="A222" s="13"/>
      <c r="B222" s="224"/>
      <c r="C222" s="225"/>
      <c r="D222" s="217" t="s">
        <v>134</v>
      </c>
      <c r="E222" s="226" t="s">
        <v>19</v>
      </c>
      <c r="F222" s="227" t="s">
        <v>252</v>
      </c>
      <c r="G222" s="225"/>
      <c r="H222" s="226" t="s">
        <v>19</v>
      </c>
      <c r="I222" s="228"/>
      <c r="J222" s="225"/>
      <c r="K222" s="225"/>
      <c r="L222" s="229"/>
      <c r="M222" s="230"/>
      <c r="N222" s="231"/>
      <c r="O222" s="231"/>
      <c r="P222" s="231"/>
      <c r="Q222" s="231"/>
      <c r="R222" s="231"/>
      <c r="S222" s="231"/>
      <c r="T222" s="23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3" t="s">
        <v>134</v>
      </c>
      <c r="AU222" s="233" t="s">
        <v>83</v>
      </c>
      <c r="AV222" s="13" t="s">
        <v>80</v>
      </c>
      <c r="AW222" s="13" t="s">
        <v>33</v>
      </c>
      <c r="AX222" s="13" t="s">
        <v>72</v>
      </c>
      <c r="AY222" s="233" t="s">
        <v>121</v>
      </c>
    </row>
    <row r="223" s="14" customFormat="1">
      <c r="A223" s="14"/>
      <c r="B223" s="234"/>
      <c r="C223" s="235"/>
      <c r="D223" s="217" t="s">
        <v>134</v>
      </c>
      <c r="E223" s="236" t="s">
        <v>19</v>
      </c>
      <c r="F223" s="237" t="s">
        <v>674</v>
      </c>
      <c r="G223" s="235"/>
      <c r="H223" s="238">
        <v>2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4" t="s">
        <v>134</v>
      </c>
      <c r="AU223" s="244" t="s">
        <v>83</v>
      </c>
      <c r="AV223" s="14" t="s">
        <v>83</v>
      </c>
      <c r="AW223" s="14" t="s">
        <v>33</v>
      </c>
      <c r="AX223" s="14" t="s">
        <v>72</v>
      </c>
      <c r="AY223" s="244" t="s">
        <v>121</v>
      </c>
    </row>
    <row r="224" s="2" customFormat="1" ht="16.5" customHeight="1">
      <c r="A224" s="38"/>
      <c r="B224" s="39"/>
      <c r="C224" s="246" t="s">
        <v>318</v>
      </c>
      <c r="D224" s="246" t="s">
        <v>191</v>
      </c>
      <c r="E224" s="247" t="s">
        <v>255</v>
      </c>
      <c r="F224" s="248" t="s">
        <v>256</v>
      </c>
      <c r="G224" s="249" t="s">
        <v>147</v>
      </c>
      <c r="H224" s="250">
        <v>1</v>
      </c>
      <c r="I224" s="251"/>
      <c r="J224" s="252">
        <f>ROUND(I224*H224,2)</f>
        <v>0</v>
      </c>
      <c r="K224" s="248" t="s">
        <v>127</v>
      </c>
      <c r="L224" s="253"/>
      <c r="M224" s="254" t="s">
        <v>19</v>
      </c>
      <c r="N224" s="255" t="s">
        <v>43</v>
      </c>
      <c r="O224" s="84"/>
      <c r="P224" s="213">
        <f>O224*H224</f>
        <v>0</v>
      </c>
      <c r="Q224" s="213">
        <v>0.22</v>
      </c>
      <c r="R224" s="213">
        <f>Q224*H224</f>
        <v>0.22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183</v>
      </c>
      <c r="AT224" s="215" t="s">
        <v>191</v>
      </c>
      <c r="AU224" s="215" t="s">
        <v>83</v>
      </c>
      <c r="AY224" s="17" t="s">
        <v>121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80</v>
      </c>
      <c r="BK224" s="216">
        <f>ROUND(I224*H224,2)</f>
        <v>0</v>
      </c>
      <c r="BL224" s="17" t="s">
        <v>128</v>
      </c>
      <c r="BM224" s="215" t="s">
        <v>257</v>
      </c>
    </row>
    <row r="225" s="2" customFormat="1">
      <c r="A225" s="38"/>
      <c r="B225" s="39"/>
      <c r="C225" s="40"/>
      <c r="D225" s="217" t="s">
        <v>130</v>
      </c>
      <c r="E225" s="40"/>
      <c r="F225" s="218" t="s">
        <v>256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130</v>
      </c>
      <c r="AU225" s="17" t="s">
        <v>83</v>
      </c>
    </row>
    <row r="226" s="14" customFormat="1">
      <c r="A226" s="14"/>
      <c r="B226" s="234"/>
      <c r="C226" s="235"/>
      <c r="D226" s="217" t="s">
        <v>134</v>
      </c>
      <c r="E226" s="235"/>
      <c r="F226" s="237" t="s">
        <v>675</v>
      </c>
      <c r="G226" s="235"/>
      <c r="H226" s="238">
        <v>1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4" t="s">
        <v>134</v>
      </c>
      <c r="AU226" s="244" t="s">
        <v>83</v>
      </c>
      <c r="AV226" s="14" t="s">
        <v>83</v>
      </c>
      <c r="AW226" s="14" t="s">
        <v>4</v>
      </c>
      <c r="AX226" s="14" t="s">
        <v>80</v>
      </c>
      <c r="AY226" s="244" t="s">
        <v>121</v>
      </c>
    </row>
    <row r="227" s="2" customFormat="1" ht="16.5" customHeight="1">
      <c r="A227" s="38"/>
      <c r="B227" s="39"/>
      <c r="C227" s="204" t="s">
        <v>325</v>
      </c>
      <c r="D227" s="204" t="s">
        <v>123</v>
      </c>
      <c r="E227" s="205" t="s">
        <v>260</v>
      </c>
      <c r="F227" s="206" t="s">
        <v>261</v>
      </c>
      <c r="G227" s="207" t="s">
        <v>126</v>
      </c>
      <c r="H227" s="208">
        <v>503.5</v>
      </c>
      <c r="I227" s="209"/>
      <c r="J227" s="210">
        <f>ROUND(I227*H227,2)</f>
        <v>0</v>
      </c>
      <c r="K227" s="206" t="s">
        <v>127</v>
      </c>
      <c r="L227" s="44"/>
      <c r="M227" s="211" t="s">
        <v>19</v>
      </c>
      <c r="N227" s="212" t="s">
        <v>43</v>
      </c>
      <c r="O227" s="84"/>
      <c r="P227" s="213">
        <f>O227*H227</f>
        <v>0</v>
      </c>
      <c r="Q227" s="213">
        <v>0.0012727000000000001</v>
      </c>
      <c r="R227" s="213">
        <f>Q227*H227</f>
        <v>0.64080445000000008</v>
      </c>
      <c r="S227" s="213">
        <v>0</v>
      </c>
      <c r="T227" s="21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5" t="s">
        <v>128</v>
      </c>
      <c r="AT227" s="215" t="s">
        <v>123</v>
      </c>
      <c r="AU227" s="215" t="s">
        <v>83</v>
      </c>
      <c r="AY227" s="17" t="s">
        <v>121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7" t="s">
        <v>80</v>
      </c>
      <c r="BK227" s="216">
        <f>ROUND(I227*H227,2)</f>
        <v>0</v>
      </c>
      <c r="BL227" s="17" t="s">
        <v>128</v>
      </c>
      <c r="BM227" s="215" t="s">
        <v>262</v>
      </c>
    </row>
    <row r="228" s="2" customFormat="1">
      <c r="A228" s="38"/>
      <c r="B228" s="39"/>
      <c r="C228" s="40"/>
      <c r="D228" s="217" t="s">
        <v>130</v>
      </c>
      <c r="E228" s="40"/>
      <c r="F228" s="218" t="s">
        <v>261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130</v>
      </c>
      <c r="AU228" s="17" t="s">
        <v>83</v>
      </c>
    </row>
    <row r="229" s="2" customFormat="1">
      <c r="A229" s="38"/>
      <c r="B229" s="39"/>
      <c r="C229" s="40"/>
      <c r="D229" s="222" t="s">
        <v>132</v>
      </c>
      <c r="E229" s="40"/>
      <c r="F229" s="223" t="s">
        <v>263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132</v>
      </c>
      <c r="AU229" s="17" t="s">
        <v>83</v>
      </c>
    </row>
    <row r="230" s="13" customFormat="1">
      <c r="A230" s="13"/>
      <c r="B230" s="224"/>
      <c r="C230" s="225"/>
      <c r="D230" s="217" t="s">
        <v>134</v>
      </c>
      <c r="E230" s="226" t="s">
        <v>19</v>
      </c>
      <c r="F230" s="227" t="s">
        <v>160</v>
      </c>
      <c r="G230" s="225"/>
      <c r="H230" s="226" t="s">
        <v>19</v>
      </c>
      <c r="I230" s="228"/>
      <c r="J230" s="225"/>
      <c r="K230" s="225"/>
      <c r="L230" s="229"/>
      <c r="M230" s="230"/>
      <c r="N230" s="231"/>
      <c r="O230" s="231"/>
      <c r="P230" s="231"/>
      <c r="Q230" s="231"/>
      <c r="R230" s="231"/>
      <c r="S230" s="231"/>
      <c r="T230" s="23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3" t="s">
        <v>134</v>
      </c>
      <c r="AU230" s="233" t="s">
        <v>83</v>
      </c>
      <c r="AV230" s="13" t="s">
        <v>80</v>
      </c>
      <c r="AW230" s="13" t="s">
        <v>33</v>
      </c>
      <c r="AX230" s="13" t="s">
        <v>72</v>
      </c>
      <c r="AY230" s="233" t="s">
        <v>121</v>
      </c>
    </row>
    <row r="231" s="13" customFormat="1">
      <c r="A231" s="13"/>
      <c r="B231" s="224"/>
      <c r="C231" s="225"/>
      <c r="D231" s="217" t="s">
        <v>134</v>
      </c>
      <c r="E231" s="226" t="s">
        <v>19</v>
      </c>
      <c r="F231" s="227" t="s">
        <v>153</v>
      </c>
      <c r="G231" s="225"/>
      <c r="H231" s="226" t="s">
        <v>19</v>
      </c>
      <c r="I231" s="228"/>
      <c r="J231" s="225"/>
      <c r="K231" s="225"/>
      <c r="L231" s="229"/>
      <c r="M231" s="230"/>
      <c r="N231" s="231"/>
      <c r="O231" s="231"/>
      <c r="P231" s="231"/>
      <c r="Q231" s="231"/>
      <c r="R231" s="231"/>
      <c r="S231" s="231"/>
      <c r="T231" s="23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3" t="s">
        <v>134</v>
      </c>
      <c r="AU231" s="233" t="s">
        <v>83</v>
      </c>
      <c r="AV231" s="13" t="s">
        <v>80</v>
      </c>
      <c r="AW231" s="13" t="s">
        <v>33</v>
      </c>
      <c r="AX231" s="13" t="s">
        <v>72</v>
      </c>
      <c r="AY231" s="233" t="s">
        <v>121</v>
      </c>
    </row>
    <row r="232" s="14" customFormat="1">
      <c r="A232" s="14"/>
      <c r="B232" s="234"/>
      <c r="C232" s="235"/>
      <c r="D232" s="217" t="s">
        <v>134</v>
      </c>
      <c r="E232" s="236" t="s">
        <v>19</v>
      </c>
      <c r="F232" s="237" t="s">
        <v>676</v>
      </c>
      <c r="G232" s="235"/>
      <c r="H232" s="238">
        <v>503.5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4" t="s">
        <v>134</v>
      </c>
      <c r="AU232" s="244" t="s">
        <v>83</v>
      </c>
      <c r="AV232" s="14" t="s">
        <v>83</v>
      </c>
      <c r="AW232" s="14" t="s">
        <v>33</v>
      </c>
      <c r="AX232" s="14" t="s">
        <v>72</v>
      </c>
      <c r="AY232" s="244" t="s">
        <v>121</v>
      </c>
    </row>
    <row r="233" s="2" customFormat="1" ht="16.5" customHeight="1">
      <c r="A233" s="38"/>
      <c r="B233" s="39"/>
      <c r="C233" s="246" t="s">
        <v>331</v>
      </c>
      <c r="D233" s="246" t="s">
        <v>191</v>
      </c>
      <c r="E233" s="247" t="s">
        <v>266</v>
      </c>
      <c r="F233" s="248" t="s">
        <v>267</v>
      </c>
      <c r="G233" s="249" t="s">
        <v>268</v>
      </c>
      <c r="H233" s="250">
        <v>12.587999999999999</v>
      </c>
      <c r="I233" s="251"/>
      <c r="J233" s="252">
        <f>ROUND(I233*H233,2)</f>
        <v>0</v>
      </c>
      <c r="K233" s="248" t="s">
        <v>127</v>
      </c>
      <c r="L233" s="253"/>
      <c r="M233" s="254" t="s">
        <v>19</v>
      </c>
      <c r="N233" s="255" t="s">
        <v>43</v>
      </c>
      <c r="O233" s="84"/>
      <c r="P233" s="213">
        <f>O233*H233</f>
        <v>0</v>
      </c>
      <c r="Q233" s="213">
        <v>0.001</v>
      </c>
      <c r="R233" s="213">
        <f>Q233*H233</f>
        <v>0.012588</v>
      </c>
      <c r="S233" s="213">
        <v>0</v>
      </c>
      <c r="T233" s="21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5" t="s">
        <v>183</v>
      </c>
      <c r="AT233" s="215" t="s">
        <v>191</v>
      </c>
      <c r="AU233" s="215" t="s">
        <v>83</v>
      </c>
      <c r="AY233" s="17" t="s">
        <v>121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80</v>
      </c>
      <c r="BK233" s="216">
        <f>ROUND(I233*H233,2)</f>
        <v>0</v>
      </c>
      <c r="BL233" s="17" t="s">
        <v>128</v>
      </c>
      <c r="BM233" s="215" t="s">
        <v>269</v>
      </c>
    </row>
    <row r="234" s="2" customFormat="1">
      <c r="A234" s="38"/>
      <c r="B234" s="39"/>
      <c r="C234" s="40"/>
      <c r="D234" s="217" t="s">
        <v>130</v>
      </c>
      <c r="E234" s="40"/>
      <c r="F234" s="218" t="s">
        <v>267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130</v>
      </c>
      <c r="AU234" s="17" t="s">
        <v>83</v>
      </c>
    </row>
    <row r="235" s="14" customFormat="1">
      <c r="A235" s="14"/>
      <c r="B235" s="234"/>
      <c r="C235" s="235"/>
      <c r="D235" s="217" t="s">
        <v>134</v>
      </c>
      <c r="E235" s="235"/>
      <c r="F235" s="237" t="s">
        <v>677</v>
      </c>
      <c r="G235" s="235"/>
      <c r="H235" s="238">
        <v>12.587999999999999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4" t="s">
        <v>134</v>
      </c>
      <c r="AU235" s="244" t="s">
        <v>83</v>
      </c>
      <c r="AV235" s="14" t="s">
        <v>83</v>
      </c>
      <c r="AW235" s="14" t="s">
        <v>4</v>
      </c>
      <c r="AX235" s="14" t="s">
        <v>80</v>
      </c>
      <c r="AY235" s="244" t="s">
        <v>121</v>
      </c>
    </row>
    <row r="236" s="2" customFormat="1" ht="16.5" customHeight="1">
      <c r="A236" s="38"/>
      <c r="B236" s="39"/>
      <c r="C236" s="204" t="s">
        <v>335</v>
      </c>
      <c r="D236" s="204" t="s">
        <v>123</v>
      </c>
      <c r="E236" s="205" t="s">
        <v>271</v>
      </c>
      <c r="F236" s="206" t="s">
        <v>272</v>
      </c>
      <c r="G236" s="207" t="s">
        <v>248</v>
      </c>
      <c r="H236" s="208">
        <v>2</v>
      </c>
      <c r="I236" s="209"/>
      <c r="J236" s="210">
        <f>ROUND(I236*H236,2)</f>
        <v>0</v>
      </c>
      <c r="K236" s="206" t="s">
        <v>127</v>
      </c>
      <c r="L236" s="44"/>
      <c r="M236" s="211" t="s">
        <v>19</v>
      </c>
      <c r="N236" s="212" t="s">
        <v>43</v>
      </c>
      <c r="O236" s="84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128</v>
      </c>
      <c r="AT236" s="215" t="s">
        <v>123</v>
      </c>
      <c r="AU236" s="215" t="s">
        <v>83</v>
      </c>
      <c r="AY236" s="17" t="s">
        <v>121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80</v>
      </c>
      <c r="BK236" s="216">
        <f>ROUND(I236*H236,2)</f>
        <v>0</v>
      </c>
      <c r="BL236" s="17" t="s">
        <v>128</v>
      </c>
      <c r="BM236" s="215" t="s">
        <v>273</v>
      </c>
    </row>
    <row r="237" s="2" customFormat="1">
      <c r="A237" s="38"/>
      <c r="B237" s="39"/>
      <c r="C237" s="40"/>
      <c r="D237" s="217" t="s">
        <v>130</v>
      </c>
      <c r="E237" s="40"/>
      <c r="F237" s="218" t="s">
        <v>274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130</v>
      </c>
      <c r="AU237" s="17" t="s">
        <v>83</v>
      </c>
    </row>
    <row r="238" s="2" customFormat="1">
      <c r="A238" s="38"/>
      <c r="B238" s="39"/>
      <c r="C238" s="40"/>
      <c r="D238" s="222" t="s">
        <v>132</v>
      </c>
      <c r="E238" s="40"/>
      <c r="F238" s="223" t="s">
        <v>275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132</v>
      </c>
      <c r="AU238" s="17" t="s">
        <v>83</v>
      </c>
    </row>
    <row r="239" s="13" customFormat="1">
      <c r="A239" s="13"/>
      <c r="B239" s="224"/>
      <c r="C239" s="225"/>
      <c r="D239" s="217" t="s">
        <v>134</v>
      </c>
      <c r="E239" s="226" t="s">
        <v>19</v>
      </c>
      <c r="F239" s="227" t="s">
        <v>252</v>
      </c>
      <c r="G239" s="225"/>
      <c r="H239" s="226" t="s">
        <v>19</v>
      </c>
      <c r="I239" s="228"/>
      <c r="J239" s="225"/>
      <c r="K239" s="225"/>
      <c r="L239" s="229"/>
      <c r="M239" s="230"/>
      <c r="N239" s="231"/>
      <c r="O239" s="231"/>
      <c r="P239" s="231"/>
      <c r="Q239" s="231"/>
      <c r="R239" s="231"/>
      <c r="S239" s="231"/>
      <c r="T239" s="23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3" t="s">
        <v>134</v>
      </c>
      <c r="AU239" s="233" t="s">
        <v>83</v>
      </c>
      <c r="AV239" s="13" t="s">
        <v>80</v>
      </c>
      <c r="AW239" s="13" t="s">
        <v>33</v>
      </c>
      <c r="AX239" s="13" t="s">
        <v>72</v>
      </c>
      <c r="AY239" s="233" t="s">
        <v>121</v>
      </c>
    </row>
    <row r="240" s="14" customFormat="1">
      <c r="A240" s="14"/>
      <c r="B240" s="234"/>
      <c r="C240" s="235"/>
      <c r="D240" s="217" t="s">
        <v>134</v>
      </c>
      <c r="E240" s="236" t="s">
        <v>19</v>
      </c>
      <c r="F240" s="237" t="s">
        <v>678</v>
      </c>
      <c r="G240" s="235"/>
      <c r="H240" s="238">
        <v>2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4" t="s">
        <v>134</v>
      </c>
      <c r="AU240" s="244" t="s">
        <v>83</v>
      </c>
      <c r="AV240" s="14" t="s">
        <v>83</v>
      </c>
      <c r="AW240" s="14" t="s">
        <v>33</v>
      </c>
      <c r="AX240" s="14" t="s">
        <v>72</v>
      </c>
      <c r="AY240" s="244" t="s">
        <v>121</v>
      </c>
    </row>
    <row r="241" s="2" customFormat="1" ht="16.5" customHeight="1">
      <c r="A241" s="38"/>
      <c r="B241" s="39"/>
      <c r="C241" s="246" t="s">
        <v>342</v>
      </c>
      <c r="D241" s="246" t="s">
        <v>191</v>
      </c>
      <c r="E241" s="247" t="s">
        <v>278</v>
      </c>
      <c r="F241" s="248" t="s">
        <v>279</v>
      </c>
      <c r="G241" s="249" t="s">
        <v>248</v>
      </c>
      <c r="H241" s="250">
        <v>1</v>
      </c>
      <c r="I241" s="251"/>
      <c r="J241" s="252">
        <f>ROUND(I241*H241,2)</f>
        <v>0</v>
      </c>
      <c r="K241" s="248" t="s">
        <v>19</v>
      </c>
      <c r="L241" s="253"/>
      <c r="M241" s="254" t="s">
        <v>19</v>
      </c>
      <c r="N241" s="255" t="s">
        <v>43</v>
      </c>
      <c r="O241" s="84"/>
      <c r="P241" s="213">
        <f>O241*H241</f>
        <v>0</v>
      </c>
      <c r="Q241" s="213">
        <v>0.0023</v>
      </c>
      <c r="R241" s="213">
        <f>Q241*H241</f>
        <v>0.0023</v>
      </c>
      <c r="S241" s="213">
        <v>0</v>
      </c>
      <c r="T241" s="21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5" t="s">
        <v>183</v>
      </c>
      <c r="AT241" s="215" t="s">
        <v>191</v>
      </c>
      <c r="AU241" s="215" t="s">
        <v>83</v>
      </c>
      <c r="AY241" s="17" t="s">
        <v>121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80</v>
      </c>
      <c r="BK241" s="216">
        <f>ROUND(I241*H241,2)</f>
        <v>0</v>
      </c>
      <c r="BL241" s="17" t="s">
        <v>128</v>
      </c>
      <c r="BM241" s="215" t="s">
        <v>280</v>
      </c>
    </row>
    <row r="242" s="2" customFormat="1">
      <c r="A242" s="38"/>
      <c r="B242" s="39"/>
      <c r="C242" s="40"/>
      <c r="D242" s="217" t="s">
        <v>130</v>
      </c>
      <c r="E242" s="40"/>
      <c r="F242" s="218" t="s">
        <v>279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130</v>
      </c>
      <c r="AU242" s="17" t="s">
        <v>83</v>
      </c>
    </row>
    <row r="243" s="2" customFormat="1">
      <c r="A243" s="38"/>
      <c r="B243" s="39"/>
      <c r="C243" s="40"/>
      <c r="D243" s="217" t="s">
        <v>142</v>
      </c>
      <c r="E243" s="40"/>
      <c r="F243" s="245" t="s">
        <v>281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142</v>
      </c>
      <c r="AU243" s="17" t="s">
        <v>83</v>
      </c>
    </row>
    <row r="244" s="13" customFormat="1">
      <c r="A244" s="13"/>
      <c r="B244" s="224"/>
      <c r="C244" s="225"/>
      <c r="D244" s="217" t="s">
        <v>134</v>
      </c>
      <c r="E244" s="226" t="s">
        <v>19</v>
      </c>
      <c r="F244" s="227" t="s">
        <v>252</v>
      </c>
      <c r="G244" s="225"/>
      <c r="H244" s="226" t="s">
        <v>19</v>
      </c>
      <c r="I244" s="228"/>
      <c r="J244" s="225"/>
      <c r="K244" s="225"/>
      <c r="L244" s="229"/>
      <c r="M244" s="230"/>
      <c r="N244" s="231"/>
      <c r="O244" s="231"/>
      <c r="P244" s="231"/>
      <c r="Q244" s="231"/>
      <c r="R244" s="231"/>
      <c r="S244" s="231"/>
      <c r="T244" s="23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3" t="s">
        <v>134</v>
      </c>
      <c r="AU244" s="233" t="s">
        <v>83</v>
      </c>
      <c r="AV244" s="13" t="s">
        <v>80</v>
      </c>
      <c r="AW244" s="13" t="s">
        <v>33</v>
      </c>
      <c r="AX244" s="13" t="s">
        <v>72</v>
      </c>
      <c r="AY244" s="233" t="s">
        <v>121</v>
      </c>
    </row>
    <row r="245" s="14" customFormat="1">
      <c r="A245" s="14"/>
      <c r="B245" s="234"/>
      <c r="C245" s="235"/>
      <c r="D245" s="217" t="s">
        <v>134</v>
      </c>
      <c r="E245" s="236" t="s">
        <v>19</v>
      </c>
      <c r="F245" s="237" t="s">
        <v>679</v>
      </c>
      <c r="G245" s="235"/>
      <c r="H245" s="238">
        <v>1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4" t="s">
        <v>134</v>
      </c>
      <c r="AU245" s="244" t="s">
        <v>83</v>
      </c>
      <c r="AV245" s="14" t="s">
        <v>83</v>
      </c>
      <c r="AW245" s="14" t="s">
        <v>33</v>
      </c>
      <c r="AX245" s="14" t="s">
        <v>72</v>
      </c>
      <c r="AY245" s="244" t="s">
        <v>121</v>
      </c>
    </row>
    <row r="246" s="2" customFormat="1" ht="16.5" customHeight="1">
      <c r="A246" s="38"/>
      <c r="B246" s="39"/>
      <c r="C246" s="246" t="s">
        <v>348</v>
      </c>
      <c r="D246" s="246" t="s">
        <v>191</v>
      </c>
      <c r="E246" s="247" t="s">
        <v>284</v>
      </c>
      <c r="F246" s="248" t="s">
        <v>285</v>
      </c>
      <c r="G246" s="249" t="s">
        <v>248</v>
      </c>
      <c r="H246" s="250">
        <v>1</v>
      </c>
      <c r="I246" s="251"/>
      <c r="J246" s="252">
        <f>ROUND(I246*H246,2)</f>
        <v>0</v>
      </c>
      <c r="K246" s="248" t="s">
        <v>19</v>
      </c>
      <c r="L246" s="253"/>
      <c r="M246" s="254" t="s">
        <v>19</v>
      </c>
      <c r="N246" s="255" t="s">
        <v>43</v>
      </c>
      <c r="O246" s="84"/>
      <c r="P246" s="213">
        <f>O246*H246</f>
        <v>0</v>
      </c>
      <c r="Q246" s="213">
        <v>0.0023</v>
      </c>
      <c r="R246" s="213">
        <f>Q246*H246</f>
        <v>0.0023</v>
      </c>
      <c r="S246" s="213">
        <v>0</v>
      </c>
      <c r="T246" s="21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5" t="s">
        <v>183</v>
      </c>
      <c r="AT246" s="215" t="s">
        <v>191</v>
      </c>
      <c r="AU246" s="215" t="s">
        <v>83</v>
      </c>
      <c r="AY246" s="17" t="s">
        <v>121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80</v>
      </c>
      <c r="BK246" s="216">
        <f>ROUND(I246*H246,2)</f>
        <v>0</v>
      </c>
      <c r="BL246" s="17" t="s">
        <v>128</v>
      </c>
      <c r="BM246" s="215" t="s">
        <v>286</v>
      </c>
    </row>
    <row r="247" s="2" customFormat="1">
      <c r="A247" s="38"/>
      <c r="B247" s="39"/>
      <c r="C247" s="40"/>
      <c r="D247" s="217" t="s">
        <v>130</v>
      </c>
      <c r="E247" s="40"/>
      <c r="F247" s="218" t="s">
        <v>285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130</v>
      </c>
      <c r="AU247" s="17" t="s">
        <v>83</v>
      </c>
    </row>
    <row r="248" s="2" customFormat="1">
      <c r="A248" s="38"/>
      <c r="B248" s="39"/>
      <c r="C248" s="40"/>
      <c r="D248" s="217" t="s">
        <v>142</v>
      </c>
      <c r="E248" s="40"/>
      <c r="F248" s="245" t="s">
        <v>287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142</v>
      </c>
      <c r="AU248" s="17" t="s">
        <v>83</v>
      </c>
    </row>
    <row r="249" s="13" customFormat="1">
      <c r="A249" s="13"/>
      <c r="B249" s="224"/>
      <c r="C249" s="225"/>
      <c r="D249" s="217" t="s">
        <v>134</v>
      </c>
      <c r="E249" s="226" t="s">
        <v>19</v>
      </c>
      <c r="F249" s="227" t="s">
        <v>252</v>
      </c>
      <c r="G249" s="225"/>
      <c r="H249" s="226" t="s">
        <v>19</v>
      </c>
      <c r="I249" s="228"/>
      <c r="J249" s="225"/>
      <c r="K249" s="225"/>
      <c r="L249" s="229"/>
      <c r="M249" s="230"/>
      <c r="N249" s="231"/>
      <c r="O249" s="231"/>
      <c r="P249" s="231"/>
      <c r="Q249" s="231"/>
      <c r="R249" s="231"/>
      <c r="S249" s="231"/>
      <c r="T249" s="23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3" t="s">
        <v>134</v>
      </c>
      <c r="AU249" s="233" t="s">
        <v>83</v>
      </c>
      <c r="AV249" s="13" t="s">
        <v>80</v>
      </c>
      <c r="AW249" s="13" t="s">
        <v>33</v>
      </c>
      <c r="AX249" s="13" t="s">
        <v>72</v>
      </c>
      <c r="AY249" s="233" t="s">
        <v>121</v>
      </c>
    </row>
    <row r="250" s="14" customFormat="1">
      <c r="A250" s="14"/>
      <c r="B250" s="234"/>
      <c r="C250" s="235"/>
      <c r="D250" s="217" t="s">
        <v>134</v>
      </c>
      <c r="E250" s="236" t="s">
        <v>19</v>
      </c>
      <c r="F250" s="237" t="s">
        <v>679</v>
      </c>
      <c r="G250" s="235"/>
      <c r="H250" s="238">
        <v>1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4" t="s">
        <v>134</v>
      </c>
      <c r="AU250" s="244" t="s">
        <v>83</v>
      </c>
      <c r="AV250" s="14" t="s">
        <v>83</v>
      </c>
      <c r="AW250" s="14" t="s">
        <v>33</v>
      </c>
      <c r="AX250" s="14" t="s">
        <v>72</v>
      </c>
      <c r="AY250" s="244" t="s">
        <v>121</v>
      </c>
    </row>
    <row r="251" s="2" customFormat="1" ht="21.75" customHeight="1">
      <c r="A251" s="38"/>
      <c r="B251" s="39"/>
      <c r="C251" s="204" t="s">
        <v>357</v>
      </c>
      <c r="D251" s="204" t="s">
        <v>123</v>
      </c>
      <c r="E251" s="205" t="s">
        <v>289</v>
      </c>
      <c r="F251" s="206" t="s">
        <v>290</v>
      </c>
      <c r="G251" s="207" t="s">
        <v>248</v>
      </c>
      <c r="H251" s="208">
        <v>2</v>
      </c>
      <c r="I251" s="209"/>
      <c r="J251" s="210">
        <f>ROUND(I251*H251,2)</f>
        <v>0</v>
      </c>
      <c r="K251" s="206" t="s">
        <v>127</v>
      </c>
      <c r="L251" s="44"/>
      <c r="M251" s="211" t="s">
        <v>19</v>
      </c>
      <c r="N251" s="212" t="s">
        <v>43</v>
      </c>
      <c r="O251" s="84"/>
      <c r="P251" s="213">
        <f>O251*H251</f>
        <v>0</v>
      </c>
      <c r="Q251" s="213">
        <v>5.3999999999999998E-05</v>
      </c>
      <c r="R251" s="213">
        <f>Q251*H251</f>
        <v>0.000108</v>
      </c>
      <c r="S251" s="213">
        <v>0</v>
      </c>
      <c r="T251" s="21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5" t="s">
        <v>128</v>
      </c>
      <c r="AT251" s="215" t="s">
        <v>123</v>
      </c>
      <c r="AU251" s="215" t="s">
        <v>83</v>
      </c>
      <c r="AY251" s="17" t="s">
        <v>121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7" t="s">
        <v>80</v>
      </c>
      <c r="BK251" s="216">
        <f>ROUND(I251*H251,2)</f>
        <v>0</v>
      </c>
      <c r="BL251" s="17" t="s">
        <v>128</v>
      </c>
      <c r="BM251" s="215" t="s">
        <v>291</v>
      </c>
    </row>
    <row r="252" s="2" customFormat="1">
      <c r="A252" s="38"/>
      <c r="B252" s="39"/>
      <c r="C252" s="40"/>
      <c r="D252" s="217" t="s">
        <v>130</v>
      </c>
      <c r="E252" s="40"/>
      <c r="F252" s="218" t="s">
        <v>292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130</v>
      </c>
      <c r="AU252" s="17" t="s">
        <v>83</v>
      </c>
    </row>
    <row r="253" s="2" customFormat="1">
      <c r="A253" s="38"/>
      <c r="B253" s="39"/>
      <c r="C253" s="40"/>
      <c r="D253" s="222" t="s">
        <v>132</v>
      </c>
      <c r="E253" s="40"/>
      <c r="F253" s="223" t="s">
        <v>293</v>
      </c>
      <c r="G253" s="40"/>
      <c r="H253" s="40"/>
      <c r="I253" s="219"/>
      <c r="J253" s="40"/>
      <c r="K253" s="40"/>
      <c r="L253" s="44"/>
      <c r="M253" s="220"/>
      <c r="N253" s="221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132</v>
      </c>
      <c r="AU253" s="17" t="s">
        <v>83</v>
      </c>
    </row>
    <row r="254" s="13" customFormat="1">
      <c r="A254" s="13"/>
      <c r="B254" s="224"/>
      <c r="C254" s="225"/>
      <c r="D254" s="217" t="s">
        <v>134</v>
      </c>
      <c r="E254" s="226" t="s">
        <v>19</v>
      </c>
      <c r="F254" s="227" t="s">
        <v>252</v>
      </c>
      <c r="G254" s="225"/>
      <c r="H254" s="226" t="s">
        <v>19</v>
      </c>
      <c r="I254" s="228"/>
      <c r="J254" s="225"/>
      <c r="K254" s="225"/>
      <c r="L254" s="229"/>
      <c r="M254" s="230"/>
      <c r="N254" s="231"/>
      <c r="O254" s="231"/>
      <c r="P254" s="231"/>
      <c r="Q254" s="231"/>
      <c r="R254" s="231"/>
      <c r="S254" s="231"/>
      <c r="T254" s="23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3" t="s">
        <v>134</v>
      </c>
      <c r="AU254" s="233" t="s">
        <v>83</v>
      </c>
      <c r="AV254" s="13" t="s">
        <v>80</v>
      </c>
      <c r="AW254" s="13" t="s">
        <v>33</v>
      </c>
      <c r="AX254" s="13" t="s">
        <v>72</v>
      </c>
      <c r="AY254" s="233" t="s">
        <v>121</v>
      </c>
    </row>
    <row r="255" s="14" customFormat="1">
      <c r="A255" s="14"/>
      <c r="B255" s="234"/>
      <c r="C255" s="235"/>
      <c r="D255" s="217" t="s">
        <v>134</v>
      </c>
      <c r="E255" s="236" t="s">
        <v>19</v>
      </c>
      <c r="F255" s="237" t="s">
        <v>680</v>
      </c>
      <c r="G255" s="235"/>
      <c r="H255" s="238">
        <v>2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4" t="s">
        <v>134</v>
      </c>
      <c r="AU255" s="244" t="s">
        <v>83</v>
      </c>
      <c r="AV255" s="14" t="s">
        <v>83</v>
      </c>
      <c r="AW255" s="14" t="s">
        <v>33</v>
      </c>
      <c r="AX255" s="14" t="s">
        <v>72</v>
      </c>
      <c r="AY255" s="244" t="s">
        <v>121</v>
      </c>
    </row>
    <row r="256" s="2" customFormat="1" ht="21.75" customHeight="1">
      <c r="A256" s="38"/>
      <c r="B256" s="39"/>
      <c r="C256" s="246" t="s">
        <v>366</v>
      </c>
      <c r="D256" s="246" t="s">
        <v>191</v>
      </c>
      <c r="E256" s="247" t="s">
        <v>296</v>
      </c>
      <c r="F256" s="248" t="s">
        <v>297</v>
      </c>
      <c r="G256" s="249" t="s">
        <v>248</v>
      </c>
      <c r="H256" s="250">
        <v>2</v>
      </c>
      <c r="I256" s="251"/>
      <c r="J256" s="252">
        <f>ROUND(I256*H256,2)</f>
        <v>0</v>
      </c>
      <c r="K256" s="248" t="s">
        <v>19</v>
      </c>
      <c r="L256" s="253"/>
      <c r="M256" s="254" t="s">
        <v>19</v>
      </c>
      <c r="N256" s="255" t="s">
        <v>43</v>
      </c>
      <c r="O256" s="84"/>
      <c r="P256" s="213">
        <f>O256*H256</f>
        <v>0</v>
      </c>
      <c r="Q256" s="213">
        <v>0.0047200000000000002</v>
      </c>
      <c r="R256" s="213">
        <f>Q256*H256</f>
        <v>0.0094400000000000005</v>
      </c>
      <c r="S256" s="213">
        <v>0</v>
      </c>
      <c r="T256" s="21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5" t="s">
        <v>183</v>
      </c>
      <c r="AT256" s="215" t="s">
        <v>191</v>
      </c>
      <c r="AU256" s="215" t="s">
        <v>83</v>
      </c>
      <c r="AY256" s="17" t="s">
        <v>121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80</v>
      </c>
      <c r="BK256" s="216">
        <f>ROUND(I256*H256,2)</f>
        <v>0</v>
      </c>
      <c r="BL256" s="17" t="s">
        <v>128</v>
      </c>
      <c r="BM256" s="215" t="s">
        <v>298</v>
      </c>
    </row>
    <row r="257" s="2" customFormat="1">
      <c r="A257" s="38"/>
      <c r="B257" s="39"/>
      <c r="C257" s="40"/>
      <c r="D257" s="217" t="s">
        <v>130</v>
      </c>
      <c r="E257" s="40"/>
      <c r="F257" s="218" t="s">
        <v>297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130</v>
      </c>
      <c r="AU257" s="17" t="s">
        <v>83</v>
      </c>
    </row>
    <row r="258" s="2" customFormat="1" ht="24.15" customHeight="1">
      <c r="A258" s="38"/>
      <c r="B258" s="39"/>
      <c r="C258" s="204" t="s">
        <v>373</v>
      </c>
      <c r="D258" s="204" t="s">
        <v>123</v>
      </c>
      <c r="E258" s="205" t="s">
        <v>300</v>
      </c>
      <c r="F258" s="206" t="s">
        <v>301</v>
      </c>
      <c r="G258" s="207" t="s">
        <v>248</v>
      </c>
      <c r="H258" s="208">
        <v>2</v>
      </c>
      <c r="I258" s="209"/>
      <c r="J258" s="210">
        <f>ROUND(I258*H258,2)</f>
        <v>0</v>
      </c>
      <c r="K258" s="206" t="s">
        <v>19</v>
      </c>
      <c r="L258" s="44"/>
      <c r="M258" s="211" t="s">
        <v>19</v>
      </c>
      <c r="N258" s="212" t="s">
        <v>43</v>
      </c>
      <c r="O258" s="84"/>
      <c r="P258" s="213">
        <f>O258*H258</f>
        <v>0</v>
      </c>
      <c r="Q258" s="213">
        <v>0</v>
      </c>
      <c r="R258" s="213">
        <f>Q258*H258</f>
        <v>0</v>
      </c>
      <c r="S258" s="213">
        <v>0</v>
      </c>
      <c r="T258" s="21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5" t="s">
        <v>128</v>
      </c>
      <c r="AT258" s="215" t="s">
        <v>123</v>
      </c>
      <c r="AU258" s="215" t="s">
        <v>83</v>
      </c>
      <c r="AY258" s="17" t="s">
        <v>121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7" t="s">
        <v>80</v>
      </c>
      <c r="BK258" s="216">
        <f>ROUND(I258*H258,2)</f>
        <v>0</v>
      </c>
      <c r="BL258" s="17" t="s">
        <v>128</v>
      </c>
      <c r="BM258" s="215" t="s">
        <v>302</v>
      </c>
    </row>
    <row r="259" s="2" customFormat="1">
      <c r="A259" s="38"/>
      <c r="B259" s="39"/>
      <c r="C259" s="40"/>
      <c r="D259" s="217" t="s">
        <v>130</v>
      </c>
      <c r="E259" s="40"/>
      <c r="F259" s="218" t="s">
        <v>301</v>
      </c>
      <c r="G259" s="40"/>
      <c r="H259" s="40"/>
      <c r="I259" s="219"/>
      <c r="J259" s="40"/>
      <c r="K259" s="40"/>
      <c r="L259" s="44"/>
      <c r="M259" s="220"/>
      <c r="N259" s="221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130</v>
      </c>
      <c r="AU259" s="17" t="s">
        <v>83</v>
      </c>
    </row>
    <row r="260" s="13" customFormat="1">
      <c r="A260" s="13"/>
      <c r="B260" s="224"/>
      <c r="C260" s="225"/>
      <c r="D260" s="217" t="s">
        <v>134</v>
      </c>
      <c r="E260" s="226" t="s">
        <v>19</v>
      </c>
      <c r="F260" s="227" t="s">
        <v>252</v>
      </c>
      <c r="G260" s="225"/>
      <c r="H260" s="226" t="s">
        <v>19</v>
      </c>
      <c r="I260" s="228"/>
      <c r="J260" s="225"/>
      <c r="K260" s="225"/>
      <c r="L260" s="229"/>
      <c r="M260" s="230"/>
      <c r="N260" s="231"/>
      <c r="O260" s="231"/>
      <c r="P260" s="231"/>
      <c r="Q260" s="231"/>
      <c r="R260" s="231"/>
      <c r="S260" s="231"/>
      <c r="T260" s="23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3" t="s">
        <v>134</v>
      </c>
      <c r="AU260" s="233" t="s">
        <v>83</v>
      </c>
      <c r="AV260" s="13" t="s">
        <v>80</v>
      </c>
      <c r="AW260" s="13" t="s">
        <v>33</v>
      </c>
      <c r="AX260" s="13" t="s">
        <v>72</v>
      </c>
      <c r="AY260" s="233" t="s">
        <v>121</v>
      </c>
    </row>
    <row r="261" s="14" customFormat="1">
      <c r="A261" s="14"/>
      <c r="B261" s="234"/>
      <c r="C261" s="235"/>
      <c r="D261" s="217" t="s">
        <v>134</v>
      </c>
      <c r="E261" s="236" t="s">
        <v>19</v>
      </c>
      <c r="F261" s="237" t="s">
        <v>681</v>
      </c>
      <c r="G261" s="235"/>
      <c r="H261" s="238">
        <v>2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4" t="s">
        <v>134</v>
      </c>
      <c r="AU261" s="244" t="s">
        <v>83</v>
      </c>
      <c r="AV261" s="14" t="s">
        <v>83</v>
      </c>
      <c r="AW261" s="14" t="s">
        <v>33</v>
      </c>
      <c r="AX261" s="14" t="s">
        <v>72</v>
      </c>
      <c r="AY261" s="244" t="s">
        <v>121</v>
      </c>
    </row>
    <row r="262" s="2" customFormat="1" ht="16.5" customHeight="1">
      <c r="A262" s="38"/>
      <c r="B262" s="39"/>
      <c r="C262" s="204" t="s">
        <v>382</v>
      </c>
      <c r="D262" s="204" t="s">
        <v>123</v>
      </c>
      <c r="E262" s="205" t="s">
        <v>305</v>
      </c>
      <c r="F262" s="206" t="s">
        <v>306</v>
      </c>
      <c r="G262" s="207" t="s">
        <v>307</v>
      </c>
      <c r="H262" s="208">
        <v>65</v>
      </c>
      <c r="I262" s="209"/>
      <c r="J262" s="210">
        <f>ROUND(I262*H262,2)</f>
        <v>0</v>
      </c>
      <c r="K262" s="206" t="s">
        <v>127</v>
      </c>
      <c r="L262" s="44"/>
      <c r="M262" s="211" t="s">
        <v>19</v>
      </c>
      <c r="N262" s="212" t="s">
        <v>43</v>
      </c>
      <c r="O262" s="84"/>
      <c r="P262" s="213">
        <f>O262*H262</f>
        <v>0</v>
      </c>
      <c r="Q262" s="213">
        <v>0.0112529</v>
      </c>
      <c r="R262" s="213">
        <f>Q262*H262</f>
        <v>0.73143849999999999</v>
      </c>
      <c r="S262" s="213">
        <v>0</v>
      </c>
      <c r="T262" s="21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5" t="s">
        <v>128</v>
      </c>
      <c r="AT262" s="215" t="s">
        <v>123</v>
      </c>
      <c r="AU262" s="215" t="s">
        <v>83</v>
      </c>
      <c r="AY262" s="17" t="s">
        <v>121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7" t="s">
        <v>80</v>
      </c>
      <c r="BK262" s="216">
        <f>ROUND(I262*H262,2)</f>
        <v>0</v>
      </c>
      <c r="BL262" s="17" t="s">
        <v>128</v>
      </c>
      <c r="BM262" s="215" t="s">
        <v>308</v>
      </c>
    </row>
    <row r="263" s="2" customFormat="1">
      <c r="A263" s="38"/>
      <c r="B263" s="39"/>
      <c r="C263" s="40"/>
      <c r="D263" s="217" t="s">
        <v>130</v>
      </c>
      <c r="E263" s="40"/>
      <c r="F263" s="218" t="s">
        <v>309</v>
      </c>
      <c r="G263" s="40"/>
      <c r="H263" s="40"/>
      <c r="I263" s="219"/>
      <c r="J263" s="40"/>
      <c r="K263" s="40"/>
      <c r="L263" s="44"/>
      <c r="M263" s="220"/>
      <c r="N263" s="221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130</v>
      </c>
      <c r="AU263" s="17" t="s">
        <v>83</v>
      </c>
    </row>
    <row r="264" s="2" customFormat="1">
      <c r="A264" s="38"/>
      <c r="B264" s="39"/>
      <c r="C264" s="40"/>
      <c r="D264" s="222" t="s">
        <v>132</v>
      </c>
      <c r="E264" s="40"/>
      <c r="F264" s="223" t="s">
        <v>310</v>
      </c>
      <c r="G264" s="40"/>
      <c r="H264" s="40"/>
      <c r="I264" s="219"/>
      <c r="J264" s="40"/>
      <c r="K264" s="40"/>
      <c r="L264" s="44"/>
      <c r="M264" s="220"/>
      <c r="N264" s="22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132</v>
      </c>
      <c r="AU264" s="17" t="s">
        <v>83</v>
      </c>
    </row>
    <row r="265" s="13" customFormat="1">
      <c r="A265" s="13"/>
      <c r="B265" s="224"/>
      <c r="C265" s="225"/>
      <c r="D265" s="217" t="s">
        <v>134</v>
      </c>
      <c r="E265" s="226" t="s">
        <v>19</v>
      </c>
      <c r="F265" s="227" t="s">
        <v>135</v>
      </c>
      <c r="G265" s="225"/>
      <c r="H265" s="226" t="s">
        <v>19</v>
      </c>
      <c r="I265" s="228"/>
      <c r="J265" s="225"/>
      <c r="K265" s="225"/>
      <c r="L265" s="229"/>
      <c r="M265" s="230"/>
      <c r="N265" s="231"/>
      <c r="O265" s="231"/>
      <c r="P265" s="231"/>
      <c r="Q265" s="231"/>
      <c r="R265" s="231"/>
      <c r="S265" s="231"/>
      <c r="T265" s="23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3" t="s">
        <v>134</v>
      </c>
      <c r="AU265" s="233" t="s">
        <v>83</v>
      </c>
      <c r="AV265" s="13" t="s">
        <v>80</v>
      </c>
      <c r="AW265" s="13" t="s">
        <v>33</v>
      </c>
      <c r="AX265" s="13" t="s">
        <v>72</v>
      </c>
      <c r="AY265" s="233" t="s">
        <v>121</v>
      </c>
    </row>
    <row r="266" s="14" customFormat="1">
      <c r="A266" s="14"/>
      <c r="B266" s="234"/>
      <c r="C266" s="235"/>
      <c r="D266" s="217" t="s">
        <v>134</v>
      </c>
      <c r="E266" s="236" t="s">
        <v>19</v>
      </c>
      <c r="F266" s="237" t="s">
        <v>682</v>
      </c>
      <c r="G266" s="235"/>
      <c r="H266" s="238">
        <v>65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4" t="s">
        <v>134</v>
      </c>
      <c r="AU266" s="244" t="s">
        <v>83</v>
      </c>
      <c r="AV266" s="14" t="s">
        <v>83</v>
      </c>
      <c r="AW266" s="14" t="s">
        <v>33</v>
      </c>
      <c r="AX266" s="14" t="s">
        <v>72</v>
      </c>
      <c r="AY266" s="244" t="s">
        <v>121</v>
      </c>
    </row>
    <row r="267" s="2" customFormat="1" ht="21.75" customHeight="1">
      <c r="A267" s="38"/>
      <c r="B267" s="39"/>
      <c r="C267" s="204" t="s">
        <v>390</v>
      </c>
      <c r="D267" s="204" t="s">
        <v>123</v>
      </c>
      <c r="E267" s="205" t="s">
        <v>313</v>
      </c>
      <c r="F267" s="206" t="s">
        <v>314</v>
      </c>
      <c r="G267" s="207" t="s">
        <v>307</v>
      </c>
      <c r="H267" s="208">
        <v>65</v>
      </c>
      <c r="I267" s="209"/>
      <c r="J267" s="210">
        <f>ROUND(I267*H267,2)</f>
        <v>0</v>
      </c>
      <c r="K267" s="206" t="s">
        <v>127</v>
      </c>
      <c r="L267" s="44"/>
      <c r="M267" s="211" t="s">
        <v>19</v>
      </c>
      <c r="N267" s="212" t="s">
        <v>43</v>
      </c>
      <c r="O267" s="84"/>
      <c r="P267" s="213">
        <f>O267*H267</f>
        <v>0</v>
      </c>
      <c r="Q267" s="213">
        <v>0</v>
      </c>
      <c r="R267" s="213">
        <f>Q267*H267</f>
        <v>0</v>
      </c>
      <c r="S267" s="213">
        <v>0</v>
      </c>
      <c r="T267" s="21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5" t="s">
        <v>128</v>
      </c>
      <c r="AT267" s="215" t="s">
        <v>123</v>
      </c>
      <c r="AU267" s="215" t="s">
        <v>83</v>
      </c>
      <c r="AY267" s="17" t="s">
        <v>121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7" t="s">
        <v>80</v>
      </c>
      <c r="BK267" s="216">
        <f>ROUND(I267*H267,2)</f>
        <v>0</v>
      </c>
      <c r="BL267" s="17" t="s">
        <v>128</v>
      </c>
      <c r="BM267" s="215" t="s">
        <v>315</v>
      </c>
    </row>
    <row r="268" s="2" customFormat="1">
      <c r="A268" s="38"/>
      <c r="B268" s="39"/>
      <c r="C268" s="40"/>
      <c r="D268" s="217" t="s">
        <v>130</v>
      </c>
      <c r="E268" s="40"/>
      <c r="F268" s="218" t="s">
        <v>316</v>
      </c>
      <c r="G268" s="40"/>
      <c r="H268" s="40"/>
      <c r="I268" s="219"/>
      <c r="J268" s="40"/>
      <c r="K268" s="40"/>
      <c r="L268" s="44"/>
      <c r="M268" s="220"/>
      <c r="N268" s="22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130</v>
      </c>
      <c r="AU268" s="17" t="s">
        <v>83</v>
      </c>
    </row>
    <row r="269" s="2" customFormat="1">
      <c r="A269" s="38"/>
      <c r="B269" s="39"/>
      <c r="C269" s="40"/>
      <c r="D269" s="222" t="s">
        <v>132</v>
      </c>
      <c r="E269" s="40"/>
      <c r="F269" s="223" t="s">
        <v>317</v>
      </c>
      <c r="G269" s="40"/>
      <c r="H269" s="40"/>
      <c r="I269" s="219"/>
      <c r="J269" s="40"/>
      <c r="K269" s="40"/>
      <c r="L269" s="44"/>
      <c r="M269" s="220"/>
      <c r="N269" s="221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132</v>
      </c>
      <c r="AU269" s="17" t="s">
        <v>83</v>
      </c>
    </row>
    <row r="270" s="2" customFormat="1" ht="16.5" customHeight="1">
      <c r="A270" s="38"/>
      <c r="B270" s="39"/>
      <c r="C270" s="204" t="s">
        <v>398</v>
      </c>
      <c r="D270" s="204" t="s">
        <v>123</v>
      </c>
      <c r="E270" s="205" t="s">
        <v>319</v>
      </c>
      <c r="F270" s="206" t="s">
        <v>320</v>
      </c>
      <c r="G270" s="207" t="s">
        <v>248</v>
      </c>
      <c r="H270" s="208">
        <v>2</v>
      </c>
      <c r="I270" s="209"/>
      <c r="J270" s="210">
        <f>ROUND(I270*H270,2)</f>
        <v>0</v>
      </c>
      <c r="K270" s="206" t="s">
        <v>127</v>
      </c>
      <c r="L270" s="44"/>
      <c r="M270" s="211" t="s">
        <v>19</v>
      </c>
      <c r="N270" s="212" t="s">
        <v>43</v>
      </c>
      <c r="O270" s="84"/>
      <c r="P270" s="213">
        <f>O270*H270</f>
        <v>0</v>
      </c>
      <c r="Q270" s="213">
        <v>0</v>
      </c>
      <c r="R270" s="213">
        <f>Q270*H270</f>
        <v>0</v>
      </c>
      <c r="S270" s="213">
        <v>0</v>
      </c>
      <c r="T270" s="21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5" t="s">
        <v>128</v>
      </c>
      <c r="AT270" s="215" t="s">
        <v>123</v>
      </c>
      <c r="AU270" s="215" t="s">
        <v>83</v>
      </c>
      <c r="AY270" s="17" t="s">
        <v>121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7" t="s">
        <v>80</v>
      </c>
      <c r="BK270" s="216">
        <f>ROUND(I270*H270,2)</f>
        <v>0</v>
      </c>
      <c r="BL270" s="17" t="s">
        <v>128</v>
      </c>
      <c r="BM270" s="215" t="s">
        <v>321</v>
      </c>
    </row>
    <row r="271" s="2" customFormat="1">
      <c r="A271" s="38"/>
      <c r="B271" s="39"/>
      <c r="C271" s="40"/>
      <c r="D271" s="217" t="s">
        <v>130</v>
      </c>
      <c r="E271" s="40"/>
      <c r="F271" s="218" t="s">
        <v>322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130</v>
      </c>
      <c r="AU271" s="17" t="s">
        <v>83</v>
      </c>
    </row>
    <row r="272" s="2" customFormat="1">
      <c r="A272" s="38"/>
      <c r="B272" s="39"/>
      <c r="C272" s="40"/>
      <c r="D272" s="222" t="s">
        <v>132</v>
      </c>
      <c r="E272" s="40"/>
      <c r="F272" s="223" t="s">
        <v>323</v>
      </c>
      <c r="G272" s="40"/>
      <c r="H272" s="40"/>
      <c r="I272" s="219"/>
      <c r="J272" s="40"/>
      <c r="K272" s="40"/>
      <c r="L272" s="44"/>
      <c r="M272" s="220"/>
      <c r="N272" s="221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132</v>
      </c>
      <c r="AU272" s="17" t="s">
        <v>83</v>
      </c>
    </row>
    <row r="273" s="13" customFormat="1">
      <c r="A273" s="13"/>
      <c r="B273" s="224"/>
      <c r="C273" s="225"/>
      <c r="D273" s="217" t="s">
        <v>134</v>
      </c>
      <c r="E273" s="226" t="s">
        <v>19</v>
      </c>
      <c r="F273" s="227" t="s">
        <v>252</v>
      </c>
      <c r="G273" s="225"/>
      <c r="H273" s="226" t="s">
        <v>19</v>
      </c>
      <c r="I273" s="228"/>
      <c r="J273" s="225"/>
      <c r="K273" s="225"/>
      <c r="L273" s="229"/>
      <c r="M273" s="230"/>
      <c r="N273" s="231"/>
      <c r="O273" s="231"/>
      <c r="P273" s="231"/>
      <c r="Q273" s="231"/>
      <c r="R273" s="231"/>
      <c r="S273" s="231"/>
      <c r="T273" s="23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3" t="s">
        <v>134</v>
      </c>
      <c r="AU273" s="233" t="s">
        <v>83</v>
      </c>
      <c r="AV273" s="13" t="s">
        <v>80</v>
      </c>
      <c r="AW273" s="13" t="s">
        <v>33</v>
      </c>
      <c r="AX273" s="13" t="s">
        <v>72</v>
      </c>
      <c r="AY273" s="233" t="s">
        <v>121</v>
      </c>
    </row>
    <row r="274" s="14" customFormat="1">
      <c r="A274" s="14"/>
      <c r="B274" s="234"/>
      <c r="C274" s="235"/>
      <c r="D274" s="217" t="s">
        <v>134</v>
      </c>
      <c r="E274" s="236" t="s">
        <v>19</v>
      </c>
      <c r="F274" s="237" t="s">
        <v>683</v>
      </c>
      <c r="G274" s="235"/>
      <c r="H274" s="238">
        <v>2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4" t="s">
        <v>134</v>
      </c>
      <c r="AU274" s="244" t="s">
        <v>83</v>
      </c>
      <c r="AV274" s="14" t="s">
        <v>83</v>
      </c>
      <c r="AW274" s="14" t="s">
        <v>33</v>
      </c>
      <c r="AX274" s="14" t="s">
        <v>72</v>
      </c>
      <c r="AY274" s="244" t="s">
        <v>121</v>
      </c>
    </row>
    <row r="275" s="2" customFormat="1" ht="16.5" customHeight="1">
      <c r="A275" s="38"/>
      <c r="B275" s="39"/>
      <c r="C275" s="204" t="s">
        <v>406</v>
      </c>
      <c r="D275" s="204" t="s">
        <v>123</v>
      </c>
      <c r="E275" s="205" t="s">
        <v>326</v>
      </c>
      <c r="F275" s="206" t="s">
        <v>327</v>
      </c>
      <c r="G275" s="207" t="s">
        <v>248</v>
      </c>
      <c r="H275" s="208">
        <v>2</v>
      </c>
      <c r="I275" s="209"/>
      <c r="J275" s="210">
        <f>ROUND(I275*H275,2)</f>
        <v>0</v>
      </c>
      <c r="K275" s="206" t="s">
        <v>127</v>
      </c>
      <c r="L275" s="44"/>
      <c r="M275" s="211" t="s">
        <v>19</v>
      </c>
      <c r="N275" s="212" t="s">
        <v>43</v>
      </c>
      <c r="O275" s="84"/>
      <c r="P275" s="213">
        <f>O275*H275</f>
        <v>0</v>
      </c>
      <c r="Q275" s="213">
        <v>1.8E-05</v>
      </c>
      <c r="R275" s="213">
        <f>Q275*H275</f>
        <v>3.6000000000000001E-05</v>
      </c>
      <c r="S275" s="213">
        <v>0</v>
      </c>
      <c r="T275" s="21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15" t="s">
        <v>128</v>
      </c>
      <c r="AT275" s="215" t="s">
        <v>123</v>
      </c>
      <c r="AU275" s="215" t="s">
        <v>83</v>
      </c>
      <c r="AY275" s="17" t="s">
        <v>121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7" t="s">
        <v>80</v>
      </c>
      <c r="BK275" s="216">
        <f>ROUND(I275*H275,2)</f>
        <v>0</v>
      </c>
      <c r="BL275" s="17" t="s">
        <v>128</v>
      </c>
      <c r="BM275" s="215" t="s">
        <v>328</v>
      </c>
    </row>
    <row r="276" s="2" customFormat="1">
      <c r="A276" s="38"/>
      <c r="B276" s="39"/>
      <c r="C276" s="40"/>
      <c r="D276" s="217" t="s">
        <v>130</v>
      </c>
      <c r="E276" s="40"/>
      <c r="F276" s="218" t="s">
        <v>329</v>
      </c>
      <c r="G276" s="40"/>
      <c r="H276" s="40"/>
      <c r="I276" s="219"/>
      <c r="J276" s="40"/>
      <c r="K276" s="40"/>
      <c r="L276" s="44"/>
      <c r="M276" s="220"/>
      <c r="N276" s="221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130</v>
      </c>
      <c r="AU276" s="17" t="s">
        <v>83</v>
      </c>
    </row>
    <row r="277" s="2" customFormat="1">
      <c r="A277" s="38"/>
      <c r="B277" s="39"/>
      <c r="C277" s="40"/>
      <c r="D277" s="222" t="s">
        <v>132</v>
      </c>
      <c r="E277" s="40"/>
      <c r="F277" s="223" t="s">
        <v>330</v>
      </c>
      <c r="G277" s="40"/>
      <c r="H277" s="40"/>
      <c r="I277" s="219"/>
      <c r="J277" s="40"/>
      <c r="K277" s="40"/>
      <c r="L277" s="44"/>
      <c r="M277" s="220"/>
      <c r="N277" s="221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132</v>
      </c>
      <c r="AU277" s="17" t="s">
        <v>83</v>
      </c>
    </row>
    <row r="278" s="13" customFormat="1">
      <c r="A278" s="13"/>
      <c r="B278" s="224"/>
      <c r="C278" s="225"/>
      <c r="D278" s="217" t="s">
        <v>134</v>
      </c>
      <c r="E278" s="226" t="s">
        <v>19</v>
      </c>
      <c r="F278" s="227" t="s">
        <v>252</v>
      </c>
      <c r="G278" s="225"/>
      <c r="H278" s="226" t="s">
        <v>19</v>
      </c>
      <c r="I278" s="228"/>
      <c r="J278" s="225"/>
      <c r="K278" s="225"/>
      <c r="L278" s="229"/>
      <c r="M278" s="230"/>
      <c r="N278" s="231"/>
      <c r="O278" s="231"/>
      <c r="P278" s="231"/>
      <c r="Q278" s="231"/>
      <c r="R278" s="231"/>
      <c r="S278" s="231"/>
      <c r="T278" s="23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3" t="s">
        <v>134</v>
      </c>
      <c r="AU278" s="233" t="s">
        <v>83</v>
      </c>
      <c r="AV278" s="13" t="s">
        <v>80</v>
      </c>
      <c r="AW278" s="13" t="s">
        <v>33</v>
      </c>
      <c r="AX278" s="13" t="s">
        <v>72</v>
      </c>
      <c r="AY278" s="233" t="s">
        <v>121</v>
      </c>
    </row>
    <row r="279" s="14" customFormat="1">
      <c r="A279" s="14"/>
      <c r="B279" s="234"/>
      <c r="C279" s="235"/>
      <c r="D279" s="217" t="s">
        <v>134</v>
      </c>
      <c r="E279" s="236" t="s">
        <v>19</v>
      </c>
      <c r="F279" s="237" t="s">
        <v>683</v>
      </c>
      <c r="G279" s="235"/>
      <c r="H279" s="238">
        <v>2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4" t="s">
        <v>134</v>
      </c>
      <c r="AU279" s="244" t="s">
        <v>83</v>
      </c>
      <c r="AV279" s="14" t="s">
        <v>83</v>
      </c>
      <c r="AW279" s="14" t="s">
        <v>33</v>
      </c>
      <c r="AX279" s="14" t="s">
        <v>72</v>
      </c>
      <c r="AY279" s="244" t="s">
        <v>121</v>
      </c>
    </row>
    <row r="280" s="2" customFormat="1" ht="16.5" customHeight="1">
      <c r="A280" s="38"/>
      <c r="B280" s="39"/>
      <c r="C280" s="246" t="s">
        <v>414</v>
      </c>
      <c r="D280" s="246" t="s">
        <v>191</v>
      </c>
      <c r="E280" s="247" t="s">
        <v>332</v>
      </c>
      <c r="F280" s="248" t="s">
        <v>333</v>
      </c>
      <c r="G280" s="249" t="s">
        <v>307</v>
      </c>
      <c r="H280" s="250">
        <v>2</v>
      </c>
      <c r="I280" s="251"/>
      <c r="J280" s="252">
        <f>ROUND(I280*H280,2)</f>
        <v>0</v>
      </c>
      <c r="K280" s="248" t="s">
        <v>345</v>
      </c>
      <c r="L280" s="253"/>
      <c r="M280" s="254" t="s">
        <v>19</v>
      </c>
      <c r="N280" s="255" t="s">
        <v>43</v>
      </c>
      <c r="O280" s="84"/>
      <c r="P280" s="213">
        <f>O280*H280</f>
        <v>0</v>
      </c>
      <c r="Q280" s="213">
        <v>2.0000000000000002E-05</v>
      </c>
      <c r="R280" s="213">
        <f>Q280*H280</f>
        <v>4.0000000000000003E-05</v>
      </c>
      <c r="S280" s="213">
        <v>0</v>
      </c>
      <c r="T280" s="21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5" t="s">
        <v>183</v>
      </c>
      <c r="AT280" s="215" t="s">
        <v>191</v>
      </c>
      <c r="AU280" s="215" t="s">
        <v>83</v>
      </c>
      <c r="AY280" s="17" t="s">
        <v>121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7" t="s">
        <v>80</v>
      </c>
      <c r="BK280" s="216">
        <f>ROUND(I280*H280,2)</f>
        <v>0</v>
      </c>
      <c r="BL280" s="17" t="s">
        <v>128</v>
      </c>
      <c r="BM280" s="215" t="s">
        <v>334</v>
      </c>
    </row>
    <row r="281" s="2" customFormat="1">
      <c r="A281" s="38"/>
      <c r="B281" s="39"/>
      <c r="C281" s="40"/>
      <c r="D281" s="217" t="s">
        <v>130</v>
      </c>
      <c r="E281" s="40"/>
      <c r="F281" s="218" t="s">
        <v>333</v>
      </c>
      <c r="G281" s="40"/>
      <c r="H281" s="40"/>
      <c r="I281" s="219"/>
      <c r="J281" s="40"/>
      <c r="K281" s="40"/>
      <c r="L281" s="44"/>
      <c r="M281" s="220"/>
      <c r="N281" s="221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130</v>
      </c>
      <c r="AU281" s="17" t="s">
        <v>83</v>
      </c>
    </row>
    <row r="282" s="2" customFormat="1" ht="16.5" customHeight="1">
      <c r="A282" s="38"/>
      <c r="B282" s="39"/>
      <c r="C282" s="204" t="s">
        <v>423</v>
      </c>
      <c r="D282" s="204" t="s">
        <v>123</v>
      </c>
      <c r="E282" s="205" t="s">
        <v>336</v>
      </c>
      <c r="F282" s="206" t="s">
        <v>337</v>
      </c>
      <c r="G282" s="207" t="s">
        <v>147</v>
      </c>
      <c r="H282" s="208">
        <v>2.3999999999999999</v>
      </c>
      <c r="I282" s="209"/>
      <c r="J282" s="210">
        <f>ROUND(I282*H282,2)</f>
        <v>0</v>
      </c>
      <c r="K282" s="206" t="s">
        <v>127</v>
      </c>
      <c r="L282" s="44"/>
      <c r="M282" s="211" t="s">
        <v>19</v>
      </c>
      <c r="N282" s="212" t="s">
        <v>43</v>
      </c>
      <c r="O282" s="84"/>
      <c r="P282" s="213">
        <f>O282*H282</f>
        <v>0</v>
      </c>
      <c r="Q282" s="213">
        <v>0</v>
      </c>
      <c r="R282" s="213">
        <f>Q282*H282</f>
        <v>0</v>
      </c>
      <c r="S282" s="213">
        <v>0</v>
      </c>
      <c r="T282" s="21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5" t="s">
        <v>128</v>
      </c>
      <c r="AT282" s="215" t="s">
        <v>123</v>
      </c>
      <c r="AU282" s="215" t="s">
        <v>83</v>
      </c>
      <c r="AY282" s="17" t="s">
        <v>121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7" t="s">
        <v>80</v>
      </c>
      <c r="BK282" s="216">
        <f>ROUND(I282*H282,2)</f>
        <v>0</v>
      </c>
      <c r="BL282" s="17" t="s">
        <v>128</v>
      </c>
      <c r="BM282" s="215" t="s">
        <v>338</v>
      </c>
    </row>
    <row r="283" s="2" customFormat="1">
      <c r="A283" s="38"/>
      <c r="B283" s="39"/>
      <c r="C283" s="40"/>
      <c r="D283" s="217" t="s">
        <v>130</v>
      </c>
      <c r="E283" s="40"/>
      <c r="F283" s="218" t="s">
        <v>339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130</v>
      </c>
      <c r="AU283" s="17" t="s">
        <v>83</v>
      </c>
    </row>
    <row r="284" s="2" customFormat="1">
      <c r="A284" s="38"/>
      <c r="B284" s="39"/>
      <c r="C284" s="40"/>
      <c r="D284" s="222" t="s">
        <v>132</v>
      </c>
      <c r="E284" s="40"/>
      <c r="F284" s="223" t="s">
        <v>340</v>
      </c>
      <c r="G284" s="40"/>
      <c r="H284" s="40"/>
      <c r="I284" s="219"/>
      <c r="J284" s="40"/>
      <c r="K284" s="40"/>
      <c r="L284" s="44"/>
      <c r="M284" s="220"/>
      <c r="N284" s="221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132</v>
      </c>
      <c r="AU284" s="17" t="s">
        <v>83</v>
      </c>
    </row>
    <row r="285" s="13" customFormat="1">
      <c r="A285" s="13"/>
      <c r="B285" s="224"/>
      <c r="C285" s="225"/>
      <c r="D285" s="217" t="s">
        <v>134</v>
      </c>
      <c r="E285" s="226" t="s">
        <v>19</v>
      </c>
      <c r="F285" s="227" t="s">
        <v>252</v>
      </c>
      <c r="G285" s="225"/>
      <c r="H285" s="226" t="s">
        <v>19</v>
      </c>
      <c r="I285" s="228"/>
      <c r="J285" s="225"/>
      <c r="K285" s="225"/>
      <c r="L285" s="229"/>
      <c r="M285" s="230"/>
      <c r="N285" s="231"/>
      <c r="O285" s="231"/>
      <c r="P285" s="231"/>
      <c r="Q285" s="231"/>
      <c r="R285" s="231"/>
      <c r="S285" s="231"/>
      <c r="T285" s="23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3" t="s">
        <v>134</v>
      </c>
      <c r="AU285" s="233" t="s">
        <v>83</v>
      </c>
      <c r="AV285" s="13" t="s">
        <v>80</v>
      </c>
      <c r="AW285" s="13" t="s">
        <v>33</v>
      </c>
      <c r="AX285" s="13" t="s">
        <v>72</v>
      </c>
      <c r="AY285" s="233" t="s">
        <v>121</v>
      </c>
    </row>
    <row r="286" s="14" customFormat="1">
      <c r="A286" s="14"/>
      <c r="B286" s="234"/>
      <c r="C286" s="235"/>
      <c r="D286" s="217" t="s">
        <v>134</v>
      </c>
      <c r="E286" s="236" t="s">
        <v>19</v>
      </c>
      <c r="F286" s="237" t="s">
        <v>684</v>
      </c>
      <c r="G286" s="235"/>
      <c r="H286" s="238">
        <v>2.3999999999999999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4" t="s">
        <v>134</v>
      </c>
      <c r="AU286" s="244" t="s">
        <v>83</v>
      </c>
      <c r="AV286" s="14" t="s">
        <v>83</v>
      </c>
      <c r="AW286" s="14" t="s">
        <v>33</v>
      </c>
      <c r="AX286" s="14" t="s">
        <v>72</v>
      </c>
      <c r="AY286" s="244" t="s">
        <v>121</v>
      </c>
    </row>
    <row r="287" s="2" customFormat="1" ht="16.5" customHeight="1">
      <c r="A287" s="38"/>
      <c r="B287" s="39"/>
      <c r="C287" s="246" t="s">
        <v>431</v>
      </c>
      <c r="D287" s="246" t="s">
        <v>191</v>
      </c>
      <c r="E287" s="247" t="s">
        <v>343</v>
      </c>
      <c r="F287" s="248" t="s">
        <v>344</v>
      </c>
      <c r="G287" s="249" t="s">
        <v>147</v>
      </c>
      <c r="H287" s="250">
        <v>2.3999999999999999</v>
      </c>
      <c r="I287" s="251"/>
      <c r="J287" s="252">
        <f>ROUND(I287*H287,2)</f>
        <v>0</v>
      </c>
      <c r="K287" s="248" t="s">
        <v>345</v>
      </c>
      <c r="L287" s="253"/>
      <c r="M287" s="254" t="s">
        <v>19</v>
      </c>
      <c r="N287" s="255" t="s">
        <v>43</v>
      </c>
      <c r="O287" s="84"/>
      <c r="P287" s="213">
        <f>O287*H287</f>
        <v>0</v>
      </c>
      <c r="Q287" s="213">
        <v>0</v>
      </c>
      <c r="R287" s="213">
        <f>Q287*H287</f>
        <v>0</v>
      </c>
      <c r="S287" s="213">
        <v>0</v>
      </c>
      <c r="T287" s="214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5" t="s">
        <v>183</v>
      </c>
      <c r="AT287" s="215" t="s">
        <v>191</v>
      </c>
      <c r="AU287" s="215" t="s">
        <v>83</v>
      </c>
      <c r="AY287" s="17" t="s">
        <v>121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7" t="s">
        <v>80</v>
      </c>
      <c r="BK287" s="216">
        <f>ROUND(I287*H287,2)</f>
        <v>0</v>
      </c>
      <c r="BL287" s="17" t="s">
        <v>128</v>
      </c>
      <c r="BM287" s="215" t="s">
        <v>346</v>
      </c>
    </row>
    <row r="288" s="2" customFormat="1">
      <c r="A288" s="38"/>
      <c r="B288" s="39"/>
      <c r="C288" s="40"/>
      <c r="D288" s="217" t="s">
        <v>130</v>
      </c>
      <c r="E288" s="40"/>
      <c r="F288" s="218" t="s">
        <v>344</v>
      </c>
      <c r="G288" s="40"/>
      <c r="H288" s="40"/>
      <c r="I288" s="219"/>
      <c r="J288" s="40"/>
      <c r="K288" s="40"/>
      <c r="L288" s="44"/>
      <c r="M288" s="220"/>
      <c r="N288" s="221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130</v>
      </c>
      <c r="AU288" s="17" t="s">
        <v>83</v>
      </c>
    </row>
    <row r="289" s="12" customFormat="1" ht="22.8" customHeight="1">
      <c r="A289" s="12"/>
      <c r="B289" s="188"/>
      <c r="C289" s="189"/>
      <c r="D289" s="190" t="s">
        <v>71</v>
      </c>
      <c r="E289" s="202" t="s">
        <v>128</v>
      </c>
      <c r="F289" s="202" t="s">
        <v>347</v>
      </c>
      <c r="G289" s="189"/>
      <c r="H289" s="189"/>
      <c r="I289" s="192"/>
      <c r="J289" s="203">
        <f>BK289</f>
        <v>0</v>
      </c>
      <c r="K289" s="189"/>
      <c r="L289" s="194"/>
      <c r="M289" s="195"/>
      <c r="N289" s="196"/>
      <c r="O289" s="196"/>
      <c r="P289" s="197">
        <f>SUM(P290:P302)</f>
        <v>0</v>
      </c>
      <c r="Q289" s="196"/>
      <c r="R289" s="197">
        <f>SUM(R290:R302)</f>
        <v>15.613328895999999</v>
      </c>
      <c r="S289" s="196"/>
      <c r="T289" s="198">
        <f>SUM(T290:T302)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99" t="s">
        <v>80</v>
      </c>
      <c r="AT289" s="200" t="s">
        <v>71</v>
      </c>
      <c r="AU289" s="200" t="s">
        <v>80</v>
      </c>
      <c r="AY289" s="199" t="s">
        <v>121</v>
      </c>
      <c r="BK289" s="201">
        <f>SUM(BK290:BK302)</f>
        <v>0</v>
      </c>
    </row>
    <row r="290" s="2" customFormat="1" ht="16.5" customHeight="1">
      <c r="A290" s="38"/>
      <c r="B290" s="39"/>
      <c r="C290" s="204" t="s">
        <v>435</v>
      </c>
      <c r="D290" s="204" t="s">
        <v>123</v>
      </c>
      <c r="E290" s="205" t="s">
        <v>349</v>
      </c>
      <c r="F290" s="206" t="s">
        <v>350</v>
      </c>
      <c r="G290" s="207" t="s">
        <v>126</v>
      </c>
      <c r="H290" s="208">
        <v>24.199999999999999</v>
      </c>
      <c r="I290" s="209"/>
      <c r="J290" s="210">
        <f>ROUND(I290*H290,2)</f>
        <v>0</v>
      </c>
      <c r="K290" s="206" t="s">
        <v>127</v>
      </c>
      <c r="L290" s="44"/>
      <c r="M290" s="211" t="s">
        <v>19</v>
      </c>
      <c r="N290" s="212" t="s">
        <v>43</v>
      </c>
      <c r="O290" s="84"/>
      <c r="P290" s="213">
        <f>O290*H290</f>
        <v>0</v>
      </c>
      <c r="Q290" s="213">
        <v>0.2004</v>
      </c>
      <c r="R290" s="213">
        <f>Q290*H290</f>
        <v>4.8496799999999993</v>
      </c>
      <c r="S290" s="213">
        <v>0</v>
      </c>
      <c r="T290" s="214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5" t="s">
        <v>128</v>
      </c>
      <c r="AT290" s="215" t="s">
        <v>123</v>
      </c>
      <c r="AU290" s="215" t="s">
        <v>83</v>
      </c>
      <c r="AY290" s="17" t="s">
        <v>121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7" t="s">
        <v>80</v>
      </c>
      <c r="BK290" s="216">
        <f>ROUND(I290*H290,2)</f>
        <v>0</v>
      </c>
      <c r="BL290" s="17" t="s">
        <v>128</v>
      </c>
      <c r="BM290" s="215" t="s">
        <v>351</v>
      </c>
    </row>
    <row r="291" s="2" customFormat="1">
      <c r="A291" s="38"/>
      <c r="B291" s="39"/>
      <c r="C291" s="40"/>
      <c r="D291" s="217" t="s">
        <v>130</v>
      </c>
      <c r="E291" s="40"/>
      <c r="F291" s="218" t="s">
        <v>352</v>
      </c>
      <c r="G291" s="40"/>
      <c r="H291" s="40"/>
      <c r="I291" s="219"/>
      <c r="J291" s="40"/>
      <c r="K291" s="40"/>
      <c r="L291" s="44"/>
      <c r="M291" s="220"/>
      <c r="N291" s="221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130</v>
      </c>
      <c r="AU291" s="17" t="s">
        <v>83</v>
      </c>
    </row>
    <row r="292" s="2" customFormat="1">
      <c r="A292" s="38"/>
      <c r="B292" s="39"/>
      <c r="C292" s="40"/>
      <c r="D292" s="222" t="s">
        <v>132</v>
      </c>
      <c r="E292" s="40"/>
      <c r="F292" s="223" t="s">
        <v>353</v>
      </c>
      <c r="G292" s="40"/>
      <c r="H292" s="40"/>
      <c r="I292" s="219"/>
      <c r="J292" s="40"/>
      <c r="K292" s="40"/>
      <c r="L292" s="44"/>
      <c r="M292" s="220"/>
      <c r="N292" s="221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132</v>
      </c>
      <c r="AU292" s="17" t="s">
        <v>83</v>
      </c>
    </row>
    <row r="293" s="13" customFormat="1">
      <c r="A293" s="13"/>
      <c r="B293" s="224"/>
      <c r="C293" s="225"/>
      <c r="D293" s="217" t="s">
        <v>134</v>
      </c>
      <c r="E293" s="226" t="s">
        <v>19</v>
      </c>
      <c r="F293" s="227" t="s">
        <v>456</v>
      </c>
      <c r="G293" s="225"/>
      <c r="H293" s="226" t="s">
        <v>19</v>
      </c>
      <c r="I293" s="228"/>
      <c r="J293" s="225"/>
      <c r="K293" s="225"/>
      <c r="L293" s="229"/>
      <c r="M293" s="230"/>
      <c r="N293" s="231"/>
      <c r="O293" s="231"/>
      <c r="P293" s="231"/>
      <c r="Q293" s="231"/>
      <c r="R293" s="231"/>
      <c r="S293" s="231"/>
      <c r="T293" s="23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3" t="s">
        <v>134</v>
      </c>
      <c r="AU293" s="233" t="s">
        <v>83</v>
      </c>
      <c r="AV293" s="13" t="s">
        <v>80</v>
      </c>
      <c r="AW293" s="13" t="s">
        <v>33</v>
      </c>
      <c r="AX293" s="13" t="s">
        <v>72</v>
      </c>
      <c r="AY293" s="233" t="s">
        <v>121</v>
      </c>
    </row>
    <row r="294" s="13" customFormat="1">
      <c r="A294" s="13"/>
      <c r="B294" s="224"/>
      <c r="C294" s="225"/>
      <c r="D294" s="217" t="s">
        <v>134</v>
      </c>
      <c r="E294" s="226" t="s">
        <v>19</v>
      </c>
      <c r="F294" s="227" t="s">
        <v>685</v>
      </c>
      <c r="G294" s="225"/>
      <c r="H294" s="226" t="s">
        <v>19</v>
      </c>
      <c r="I294" s="228"/>
      <c r="J294" s="225"/>
      <c r="K294" s="225"/>
      <c r="L294" s="229"/>
      <c r="M294" s="230"/>
      <c r="N294" s="231"/>
      <c r="O294" s="231"/>
      <c r="P294" s="231"/>
      <c r="Q294" s="231"/>
      <c r="R294" s="231"/>
      <c r="S294" s="231"/>
      <c r="T294" s="23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3" t="s">
        <v>134</v>
      </c>
      <c r="AU294" s="233" t="s">
        <v>83</v>
      </c>
      <c r="AV294" s="13" t="s">
        <v>80</v>
      </c>
      <c r="AW294" s="13" t="s">
        <v>33</v>
      </c>
      <c r="AX294" s="13" t="s">
        <v>72</v>
      </c>
      <c r="AY294" s="233" t="s">
        <v>121</v>
      </c>
    </row>
    <row r="295" s="14" customFormat="1">
      <c r="A295" s="14"/>
      <c r="B295" s="234"/>
      <c r="C295" s="235"/>
      <c r="D295" s="217" t="s">
        <v>134</v>
      </c>
      <c r="E295" s="236" t="s">
        <v>19</v>
      </c>
      <c r="F295" s="237" t="s">
        <v>686</v>
      </c>
      <c r="G295" s="235"/>
      <c r="H295" s="238">
        <v>24.199999999999999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4" t="s">
        <v>134</v>
      </c>
      <c r="AU295" s="244" t="s">
        <v>83</v>
      </c>
      <c r="AV295" s="14" t="s">
        <v>83</v>
      </c>
      <c r="AW295" s="14" t="s">
        <v>33</v>
      </c>
      <c r="AX295" s="14" t="s">
        <v>72</v>
      </c>
      <c r="AY295" s="244" t="s">
        <v>121</v>
      </c>
    </row>
    <row r="296" s="2" customFormat="1" ht="21.75" customHeight="1">
      <c r="A296" s="38"/>
      <c r="B296" s="39"/>
      <c r="C296" s="204" t="s">
        <v>444</v>
      </c>
      <c r="D296" s="204" t="s">
        <v>123</v>
      </c>
      <c r="E296" s="205" t="s">
        <v>358</v>
      </c>
      <c r="F296" s="206" t="s">
        <v>359</v>
      </c>
      <c r="G296" s="207" t="s">
        <v>126</v>
      </c>
      <c r="H296" s="208">
        <v>24.199999999999999</v>
      </c>
      <c r="I296" s="209"/>
      <c r="J296" s="210">
        <f>ROUND(I296*H296,2)</f>
        <v>0</v>
      </c>
      <c r="K296" s="206" t="s">
        <v>127</v>
      </c>
      <c r="L296" s="44"/>
      <c r="M296" s="211" t="s">
        <v>19</v>
      </c>
      <c r="N296" s="212" t="s">
        <v>43</v>
      </c>
      <c r="O296" s="84"/>
      <c r="P296" s="213">
        <f>O296*H296</f>
        <v>0</v>
      </c>
      <c r="Q296" s="213">
        <v>0.44477887999999999</v>
      </c>
      <c r="R296" s="213">
        <f>Q296*H296</f>
        <v>10.763648895999999</v>
      </c>
      <c r="S296" s="213">
        <v>0</v>
      </c>
      <c r="T296" s="21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5" t="s">
        <v>128</v>
      </c>
      <c r="AT296" s="215" t="s">
        <v>123</v>
      </c>
      <c r="AU296" s="215" t="s">
        <v>83</v>
      </c>
      <c r="AY296" s="17" t="s">
        <v>121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7" t="s">
        <v>80</v>
      </c>
      <c r="BK296" s="216">
        <f>ROUND(I296*H296,2)</f>
        <v>0</v>
      </c>
      <c r="BL296" s="17" t="s">
        <v>128</v>
      </c>
      <c r="BM296" s="215" t="s">
        <v>360</v>
      </c>
    </row>
    <row r="297" s="2" customFormat="1">
      <c r="A297" s="38"/>
      <c r="B297" s="39"/>
      <c r="C297" s="40"/>
      <c r="D297" s="217" t="s">
        <v>130</v>
      </c>
      <c r="E297" s="40"/>
      <c r="F297" s="218" t="s">
        <v>361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130</v>
      </c>
      <c r="AU297" s="17" t="s">
        <v>83</v>
      </c>
    </row>
    <row r="298" s="2" customFormat="1">
      <c r="A298" s="38"/>
      <c r="B298" s="39"/>
      <c r="C298" s="40"/>
      <c r="D298" s="222" t="s">
        <v>132</v>
      </c>
      <c r="E298" s="40"/>
      <c r="F298" s="223" t="s">
        <v>362</v>
      </c>
      <c r="G298" s="40"/>
      <c r="H298" s="40"/>
      <c r="I298" s="219"/>
      <c r="J298" s="40"/>
      <c r="K298" s="40"/>
      <c r="L298" s="44"/>
      <c r="M298" s="220"/>
      <c r="N298" s="221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132</v>
      </c>
      <c r="AU298" s="17" t="s">
        <v>83</v>
      </c>
    </row>
    <row r="299" s="2" customFormat="1">
      <c r="A299" s="38"/>
      <c r="B299" s="39"/>
      <c r="C299" s="40"/>
      <c r="D299" s="217" t="s">
        <v>142</v>
      </c>
      <c r="E299" s="40"/>
      <c r="F299" s="245" t="s">
        <v>363</v>
      </c>
      <c r="G299" s="40"/>
      <c r="H299" s="40"/>
      <c r="I299" s="219"/>
      <c r="J299" s="40"/>
      <c r="K299" s="40"/>
      <c r="L299" s="44"/>
      <c r="M299" s="220"/>
      <c r="N299" s="221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142</v>
      </c>
      <c r="AU299" s="17" t="s">
        <v>83</v>
      </c>
    </row>
    <row r="300" s="13" customFormat="1">
      <c r="A300" s="13"/>
      <c r="B300" s="224"/>
      <c r="C300" s="225"/>
      <c r="D300" s="217" t="s">
        <v>134</v>
      </c>
      <c r="E300" s="226" t="s">
        <v>19</v>
      </c>
      <c r="F300" s="227" t="s">
        <v>456</v>
      </c>
      <c r="G300" s="225"/>
      <c r="H300" s="226" t="s">
        <v>19</v>
      </c>
      <c r="I300" s="228"/>
      <c r="J300" s="225"/>
      <c r="K300" s="225"/>
      <c r="L300" s="229"/>
      <c r="M300" s="230"/>
      <c r="N300" s="231"/>
      <c r="O300" s="231"/>
      <c r="P300" s="231"/>
      <c r="Q300" s="231"/>
      <c r="R300" s="231"/>
      <c r="S300" s="231"/>
      <c r="T300" s="23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3" t="s">
        <v>134</v>
      </c>
      <c r="AU300" s="233" t="s">
        <v>83</v>
      </c>
      <c r="AV300" s="13" t="s">
        <v>80</v>
      </c>
      <c r="AW300" s="13" t="s">
        <v>33</v>
      </c>
      <c r="AX300" s="13" t="s">
        <v>72</v>
      </c>
      <c r="AY300" s="233" t="s">
        <v>121</v>
      </c>
    </row>
    <row r="301" s="13" customFormat="1">
      <c r="A301" s="13"/>
      <c r="B301" s="224"/>
      <c r="C301" s="225"/>
      <c r="D301" s="217" t="s">
        <v>134</v>
      </c>
      <c r="E301" s="226" t="s">
        <v>19</v>
      </c>
      <c r="F301" s="227" t="s">
        <v>685</v>
      </c>
      <c r="G301" s="225"/>
      <c r="H301" s="226" t="s">
        <v>19</v>
      </c>
      <c r="I301" s="228"/>
      <c r="J301" s="225"/>
      <c r="K301" s="225"/>
      <c r="L301" s="229"/>
      <c r="M301" s="230"/>
      <c r="N301" s="231"/>
      <c r="O301" s="231"/>
      <c r="P301" s="231"/>
      <c r="Q301" s="231"/>
      <c r="R301" s="231"/>
      <c r="S301" s="231"/>
      <c r="T301" s="23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3" t="s">
        <v>134</v>
      </c>
      <c r="AU301" s="233" t="s">
        <v>83</v>
      </c>
      <c r="AV301" s="13" t="s">
        <v>80</v>
      </c>
      <c r="AW301" s="13" t="s">
        <v>33</v>
      </c>
      <c r="AX301" s="13" t="s">
        <v>72</v>
      </c>
      <c r="AY301" s="233" t="s">
        <v>121</v>
      </c>
    </row>
    <row r="302" s="14" customFormat="1">
      <c r="A302" s="14"/>
      <c r="B302" s="234"/>
      <c r="C302" s="235"/>
      <c r="D302" s="217" t="s">
        <v>134</v>
      </c>
      <c r="E302" s="236" t="s">
        <v>19</v>
      </c>
      <c r="F302" s="237" t="s">
        <v>687</v>
      </c>
      <c r="G302" s="235"/>
      <c r="H302" s="238">
        <v>24.199999999999999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4" t="s">
        <v>134</v>
      </c>
      <c r="AU302" s="244" t="s">
        <v>83</v>
      </c>
      <c r="AV302" s="14" t="s">
        <v>83</v>
      </c>
      <c r="AW302" s="14" t="s">
        <v>33</v>
      </c>
      <c r="AX302" s="14" t="s">
        <v>72</v>
      </c>
      <c r="AY302" s="244" t="s">
        <v>121</v>
      </c>
    </row>
    <row r="303" s="12" customFormat="1" ht="22.8" customHeight="1">
      <c r="A303" s="12"/>
      <c r="B303" s="188"/>
      <c r="C303" s="189"/>
      <c r="D303" s="190" t="s">
        <v>71</v>
      </c>
      <c r="E303" s="202" t="s">
        <v>163</v>
      </c>
      <c r="F303" s="202" t="s">
        <v>365</v>
      </c>
      <c r="G303" s="189"/>
      <c r="H303" s="189"/>
      <c r="I303" s="192"/>
      <c r="J303" s="203">
        <f>BK303</f>
        <v>0</v>
      </c>
      <c r="K303" s="189"/>
      <c r="L303" s="194"/>
      <c r="M303" s="195"/>
      <c r="N303" s="196"/>
      <c r="O303" s="196"/>
      <c r="P303" s="197">
        <f>SUM(P304:P376)</f>
        <v>0</v>
      </c>
      <c r="Q303" s="196"/>
      <c r="R303" s="197">
        <f>SUM(R304:R376)</f>
        <v>219.154572</v>
      </c>
      <c r="S303" s="196"/>
      <c r="T303" s="198">
        <f>SUM(T304:T376)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199" t="s">
        <v>80</v>
      </c>
      <c r="AT303" s="200" t="s">
        <v>71</v>
      </c>
      <c r="AU303" s="200" t="s">
        <v>80</v>
      </c>
      <c r="AY303" s="199" t="s">
        <v>121</v>
      </c>
      <c r="BK303" s="201">
        <f>SUM(BK304:BK376)</f>
        <v>0</v>
      </c>
    </row>
    <row r="304" s="2" customFormat="1" ht="16.5" customHeight="1">
      <c r="A304" s="38"/>
      <c r="B304" s="39"/>
      <c r="C304" s="204" t="s">
        <v>449</v>
      </c>
      <c r="D304" s="204" t="s">
        <v>123</v>
      </c>
      <c r="E304" s="205" t="s">
        <v>367</v>
      </c>
      <c r="F304" s="206" t="s">
        <v>368</v>
      </c>
      <c r="G304" s="207" t="s">
        <v>126</v>
      </c>
      <c r="H304" s="208">
        <v>3380.9000000000001</v>
      </c>
      <c r="I304" s="209"/>
      <c r="J304" s="210">
        <f>ROUND(I304*H304,2)</f>
        <v>0</v>
      </c>
      <c r="K304" s="206" t="s">
        <v>127</v>
      </c>
      <c r="L304" s="44"/>
      <c r="M304" s="211" t="s">
        <v>19</v>
      </c>
      <c r="N304" s="212" t="s">
        <v>43</v>
      </c>
      <c r="O304" s="84"/>
      <c r="P304" s="213">
        <f>O304*H304</f>
        <v>0</v>
      </c>
      <c r="Q304" s="213">
        <v>0</v>
      </c>
      <c r="R304" s="213">
        <f>Q304*H304</f>
        <v>0</v>
      </c>
      <c r="S304" s="213">
        <v>0</v>
      </c>
      <c r="T304" s="21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5" t="s">
        <v>128</v>
      </c>
      <c r="AT304" s="215" t="s">
        <v>123</v>
      </c>
      <c r="AU304" s="215" t="s">
        <v>83</v>
      </c>
      <c r="AY304" s="17" t="s">
        <v>121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80</v>
      </c>
      <c r="BK304" s="216">
        <f>ROUND(I304*H304,2)</f>
        <v>0</v>
      </c>
      <c r="BL304" s="17" t="s">
        <v>128</v>
      </c>
      <c r="BM304" s="215" t="s">
        <v>369</v>
      </c>
    </row>
    <row r="305" s="2" customFormat="1">
      <c r="A305" s="38"/>
      <c r="B305" s="39"/>
      <c r="C305" s="40"/>
      <c r="D305" s="217" t="s">
        <v>130</v>
      </c>
      <c r="E305" s="40"/>
      <c r="F305" s="218" t="s">
        <v>370</v>
      </c>
      <c r="G305" s="40"/>
      <c r="H305" s="40"/>
      <c r="I305" s="219"/>
      <c r="J305" s="40"/>
      <c r="K305" s="40"/>
      <c r="L305" s="44"/>
      <c r="M305" s="220"/>
      <c r="N305" s="22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130</v>
      </c>
      <c r="AU305" s="17" t="s">
        <v>83</v>
      </c>
    </row>
    <row r="306" s="2" customFormat="1">
      <c r="A306" s="38"/>
      <c r="B306" s="39"/>
      <c r="C306" s="40"/>
      <c r="D306" s="222" t="s">
        <v>132</v>
      </c>
      <c r="E306" s="40"/>
      <c r="F306" s="223" t="s">
        <v>371</v>
      </c>
      <c r="G306" s="40"/>
      <c r="H306" s="40"/>
      <c r="I306" s="219"/>
      <c r="J306" s="40"/>
      <c r="K306" s="40"/>
      <c r="L306" s="44"/>
      <c r="M306" s="220"/>
      <c r="N306" s="221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132</v>
      </c>
      <c r="AU306" s="17" t="s">
        <v>83</v>
      </c>
    </row>
    <row r="307" s="2" customFormat="1">
      <c r="A307" s="38"/>
      <c r="B307" s="39"/>
      <c r="C307" s="40"/>
      <c r="D307" s="217" t="s">
        <v>142</v>
      </c>
      <c r="E307" s="40"/>
      <c r="F307" s="245" t="s">
        <v>151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142</v>
      </c>
      <c r="AU307" s="17" t="s">
        <v>83</v>
      </c>
    </row>
    <row r="308" s="13" customFormat="1">
      <c r="A308" s="13"/>
      <c r="B308" s="224"/>
      <c r="C308" s="225"/>
      <c r="D308" s="217" t="s">
        <v>134</v>
      </c>
      <c r="E308" s="226" t="s">
        <v>19</v>
      </c>
      <c r="F308" s="227" t="s">
        <v>203</v>
      </c>
      <c r="G308" s="225"/>
      <c r="H308" s="226" t="s">
        <v>19</v>
      </c>
      <c r="I308" s="228"/>
      <c r="J308" s="225"/>
      <c r="K308" s="225"/>
      <c r="L308" s="229"/>
      <c r="M308" s="230"/>
      <c r="N308" s="231"/>
      <c r="O308" s="231"/>
      <c r="P308" s="231"/>
      <c r="Q308" s="231"/>
      <c r="R308" s="231"/>
      <c r="S308" s="231"/>
      <c r="T308" s="23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3" t="s">
        <v>134</v>
      </c>
      <c r="AU308" s="233" t="s">
        <v>83</v>
      </c>
      <c r="AV308" s="13" t="s">
        <v>80</v>
      </c>
      <c r="AW308" s="13" t="s">
        <v>33</v>
      </c>
      <c r="AX308" s="13" t="s">
        <v>72</v>
      </c>
      <c r="AY308" s="233" t="s">
        <v>121</v>
      </c>
    </row>
    <row r="309" s="13" customFormat="1">
      <c r="A309" s="13"/>
      <c r="B309" s="224"/>
      <c r="C309" s="225"/>
      <c r="D309" s="217" t="s">
        <v>134</v>
      </c>
      <c r="E309" s="226" t="s">
        <v>19</v>
      </c>
      <c r="F309" s="227" t="s">
        <v>153</v>
      </c>
      <c r="G309" s="225"/>
      <c r="H309" s="226" t="s">
        <v>19</v>
      </c>
      <c r="I309" s="228"/>
      <c r="J309" s="225"/>
      <c r="K309" s="225"/>
      <c r="L309" s="229"/>
      <c r="M309" s="230"/>
      <c r="N309" s="231"/>
      <c r="O309" s="231"/>
      <c r="P309" s="231"/>
      <c r="Q309" s="231"/>
      <c r="R309" s="231"/>
      <c r="S309" s="231"/>
      <c r="T309" s="23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3" t="s">
        <v>134</v>
      </c>
      <c r="AU309" s="233" t="s">
        <v>83</v>
      </c>
      <c r="AV309" s="13" t="s">
        <v>80</v>
      </c>
      <c r="AW309" s="13" t="s">
        <v>33</v>
      </c>
      <c r="AX309" s="13" t="s">
        <v>72</v>
      </c>
      <c r="AY309" s="233" t="s">
        <v>121</v>
      </c>
    </row>
    <row r="310" s="14" customFormat="1">
      <c r="A310" s="14"/>
      <c r="B310" s="234"/>
      <c r="C310" s="235"/>
      <c r="D310" s="217" t="s">
        <v>134</v>
      </c>
      <c r="E310" s="236" t="s">
        <v>19</v>
      </c>
      <c r="F310" s="237" t="s">
        <v>688</v>
      </c>
      <c r="G310" s="235"/>
      <c r="H310" s="238">
        <v>3380.9000000000001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4" t="s">
        <v>134</v>
      </c>
      <c r="AU310" s="244" t="s">
        <v>83</v>
      </c>
      <c r="AV310" s="14" t="s">
        <v>83</v>
      </c>
      <c r="AW310" s="14" t="s">
        <v>33</v>
      </c>
      <c r="AX310" s="14" t="s">
        <v>72</v>
      </c>
      <c r="AY310" s="244" t="s">
        <v>121</v>
      </c>
    </row>
    <row r="311" s="2" customFormat="1" ht="16.5" customHeight="1">
      <c r="A311" s="38"/>
      <c r="B311" s="39"/>
      <c r="C311" s="204" t="s">
        <v>459</v>
      </c>
      <c r="D311" s="204" t="s">
        <v>123</v>
      </c>
      <c r="E311" s="205" t="s">
        <v>689</v>
      </c>
      <c r="F311" s="206" t="s">
        <v>690</v>
      </c>
      <c r="G311" s="207" t="s">
        <v>126</v>
      </c>
      <c r="H311" s="208">
        <v>160.084</v>
      </c>
      <c r="I311" s="209"/>
      <c r="J311" s="210">
        <f>ROUND(I311*H311,2)</f>
        <v>0</v>
      </c>
      <c r="K311" s="206" t="s">
        <v>127</v>
      </c>
      <c r="L311" s="44"/>
      <c r="M311" s="211" t="s">
        <v>19</v>
      </c>
      <c r="N311" s="212" t="s">
        <v>43</v>
      </c>
      <c r="O311" s="84"/>
      <c r="P311" s="213">
        <f>O311*H311</f>
        <v>0</v>
      </c>
      <c r="Q311" s="213">
        <v>0</v>
      </c>
      <c r="R311" s="213">
        <f>Q311*H311</f>
        <v>0</v>
      </c>
      <c r="S311" s="213">
        <v>0</v>
      </c>
      <c r="T311" s="21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15" t="s">
        <v>128</v>
      </c>
      <c r="AT311" s="215" t="s">
        <v>123</v>
      </c>
      <c r="AU311" s="215" t="s">
        <v>83</v>
      </c>
      <c r="AY311" s="17" t="s">
        <v>121</v>
      </c>
      <c r="BE311" s="216">
        <f>IF(N311="základní",J311,0)</f>
        <v>0</v>
      </c>
      <c r="BF311" s="216">
        <f>IF(N311="snížená",J311,0)</f>
        <v>0</v>
      </c>
      <c r="BG311" s="216">
        <f>IF(N311="zákl. přenesená",J311,0)</f>
        <v>0</v>
      </c>
      <c r="BH311" s="216">
        <f>IF(N311="sníž. přenesená",J311,0)</f>
        <v>0</v>
      </c>
      <c r="BI311" s="216">
        <f>IF(N311="nulová",J311,0)</f>
        <v>0</v>
      </c>
      <c r="BJ311" s="17" t="s">
        <v>80</v>
      </c>
      <c r="BK311" s="216">
        <f>ROUND(I311*H311,2)</f>
        <v>0</v>
      </c>
      <c r="BL311" s="17" t="s">
        <v>128</v>
      </c>
      <c r="BM311" s="215" t="s">
        <v>691</v>
      </c>
    </row>
    <row r="312" s="2" customFormat="1">
      <c r="A312" s="38"/>
      <c r="B312" s="39"/>
      <c r="C312" s="40"/>
      <c r="D312" s="217" t="s">
        <v>130</v>
      </c>
      <c r="E312" s="40"/>
      <c r="F312" s="218" t="s">
        <v>692</v>
      </c>
      <c r="G312" s="40"/>
      <c r="H312" s="40"/>
      <c r="I312" s="219"/>
      <c r="J312" s="40"/>
      <c r="K312" s="40"/>
      <c r="L312" s="44"/>
      <c r="M312" s="220"/>
      <c r="N312" s="221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130</v>
      </c>
      <c r="AU312" s="17" t="s">
        <v>83</v>
      </c>
    </row>
    <row r="313" s="2" customFormat="1">
      <c r="A313" s="38"/>
      <c r="B313" s="39"/>
      <c r="C313" s="40"/>
      <c r="D313" s="222" t="s">
        <v>132</v>
      </c>
      <c r="E313" s="40"/>
      <c r="F313" s="223" t="s">
        <v>693</v>
      </c>
      <c r="G313" s="40"/>
      <c r="H313" s="40"/>
      <c r="I313" s="219"/>
      <c r="J313" s="40"/>
      <c r="K313" s="40"/>
      <c r="L313" s="44"/>
      <c r="M313" s="220"/>
      <c r="N313" s="221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132</v>
      </c>
      <c r="AU313" s="17" t="s">
        <v>83</v>
      </c>
    </row>
    <row r="314" s="13" customFormat="1">
      <c r="A314" s="13"/>
      <c r="B314" s="224"/>
      <c r="C314" s="225"/>
      <c r="D314" s="217" t="s">
        <v>134</v>
      </c>
      <c r="E314" s="226" t="s">
        <v>19</v>
      </c>
      <c r="F314" s="227" t="s">
        <v>379</v>
      </c>
      <c r="G314" s="225"/>
      <c r="H314" s="226" t="s">
        <v>19</v>
      </c>
      <c r="I314" s="228"/>
      <c r="J314" s="225"/>
      <c r="K314" s="225"/>
      <c r="L314" s="229"/>
      <c r="M314" s="230"/>
      <c r="N314" s="231"/>
      <c r="O314" s="231"/>
      <c r="P314" s="231"/>
      <c r="Q314" s="231"/>
      <c r="R314" s="231"/>
      <c r="S314" s="231"/>
      <c r="T314" s="23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3" t="s">
        <v>134</v>
      </c>
      <c r="AU314" s="233" t="s">
        <v>83</v>
      </c>
      <c r="AV314" s="13" t="s">
        <v>80</v>
      </c>
      <c r="AW314" s="13" t="s">
        <v>33</v>
      </c>
      <c r="AX314" s="13" t="s">
        <v>72</v>
      </c>
      <c r="AY314" s="233" t="s">
        <v>121</v>
      </c>
    </row>
    <row r="315" s="13" customFormat="1">
      <c r="A315" s="13"/>
      <c r="B315" s="224"/>
      <c r="C315" s="225"/>
      <c r="D315" s="217" t="s">
        <v>134</v>
      </c>
      <c r="E315" s="226" t="s">
        <v>19</v>
      </c>
      <c r="F315" s="227" t="s">
        <v>223</v>
      </c>
      <c r="G315" s="225"/>
      <c r="H315" s="226" t="s">
        <v>19</v>
      </c>
      <c r="I315" s="228"/>
      <c r="J315" s="225"/>
      <c r="K315" s="225"/>
      <c r="L315" s="229"/>
      <c r="M315" s="230"/>
      <c r="N315" s="231"/>
      <c r="O315" s="231"/>
      <c r="P315" s="231"/>
      <c r="Q315" s="231"/>
      <c r="R315" s="231"/>
      <c r="S315" s="231"/>
      <c r="T315" s="23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3" t="s">
        <v>134</v>
      </c>
      <c r="AU315" s="233" t="s">
        <v>83</v>
      </c>
      <c r="AV315" s="13" t="s">
        <v>80</v>
      </c>
      <c r="AW315" s="13" t="s">
        <v>33</v>
      </c>
      <c r="AX315" s="13" t="s">
        <v>72</v>
      </c>
      <c r="AY315" s="233" t="s">
        <v>121</v>
      </c>
    </row>
    <row r="316" s="13" customFormat="1">
      <c r="A316" s="13"/>
      <c r="B316" s="224"/>
      <c r="C316" s="225"/>
      <c r="D316" s="217" t="s">
        <v>134</v>
      </c>
      <c r="E316" s="226" t="s">
        <v>19</v>
      </c>
      <c r="F316" s="227" t="s">
        <v>694</v>
      </c>
      <c r="G316" s="225"/>
      <c r="H316" s="226" t="s">
        <v>19</v>
      </c>
      <c r="I316" s="228"/>
      <c r="J316" s="225"/>
      <c r="K316" s="225"/>
      <c r="L316" s="229"/>
      <c r="M316" s="230"/>
      <c r="N316" s="231"/>
      <c r="O316" s="231"/>
      <c r="P316" s="231"/>
      <c r="Q316" s="231"/>
      <c r="R316" s="231"/>
      <c r="S316" s="231"/>
      <c r="T316" s="23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3" t="s">
        <v>134</v>
      </c>
      <c r="AU316" s="233" t="s">
        <v>83</v>
      </c>
      <c r="AV316" s="13" t="s">
        <v>80</v>
      </c>
      <c r="AW316" s="13" t="s">
        <v>33</v>
      </c>
      <c r="AX316" s="13" t="s">
        <v>72</v>
      </c>
      <c r="AY316" s="233" t="s">
        <v>121</v>
      </c>
    </row>
    <row r="317" s="14" customFormat="1">
      <c r="A317" s="14"/>
      <c r="B317" s="234"/>
      <c r="C317" s="235"/>
      <c r="D317" s="217" t="s">
        <v>134</v>
      </c>
      <c r="E317" s="236" t="s">
        <v>19</v>
      </c>
      <c r="F317" s="237" t="s">
        <v>695</v>
      </c>
      <c r="G317" s="235"/>
      <c r="H317" s="238">
        <v>160.084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4" t="s">
        <v>134</v>
      </c>
      <c r="AU317" s="244" t="s">
        <v>83</v>
      </c>
      <c r="AV317" s="14" t="s">
        <v>83</v>
      </c>
      <c r="AW317" s="14" t="s">
        <v>33</v>
      </c>
      <c r="AX317" s="14" t="s">
        <v>72</v>
      </c>
      <c r="AY317" s="244" t="s">
        <v>121</v>
      </c>
    </row>
    <row r="318" s="2" customFormat="1" ht="16.5" customHeight="1">
      <c r="A318" s="38"/>
      <c r="B318" s="39"/>
      <c r="C318" s="204" t="s">
        <v>464</v>
      </c>
      <c r="D318" s="204" t="s">
        <v>123</v>
      </c>
      <c r="E318" s="205" t="s">
        <v>696</v>
      </c>
      <c r="F318" s="206" t="s">
        <v>697</v>
      </c>
      <c r="G318" s="207" t="s">
        <v>126</v>
      </c>
      <c r="H318" s="208">
        <v>138.655</v>
      </c>
      <c r="I318" s="209"/>
      <c r="J318" s="210">
        <f>ROUND(I318*H318,2)</f>
        <v>0</v>
      </c>
      <c r="K318" s="206" t="s">
        <v>127</v>
      </c>
      <c r="L318" s="44"/>
      <c r="M318" s="211" t="s">
        <v>19</v>
      </c>
      <c r="N318" s="212" t="s">
        <v>43</v>
      </c>
      <c r="O318" s="84"/>
      <c r="P318" s="213">
        <f>O318*H318</f>
        <v>0</v>
      </c>
      <c r="Q318" s="213">
        <v>0</v>
      </c>
      <c r="R318" s="213">
        <f>Q318*H318</f>
        <v>0</v>
      </c>
      <c r="S318" s="213">
        <v>0</v>
      </c>
      <c r="T318" s="214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15" t="s">
        <v>128</v>
      </c>
      <c r="AT318" s="215" t="s">
        <v>123</v>
      </c>
      <c r="AU318" s="215" t="s">
        <v>83</v>
      </c>
      <c r="AY318" s="17" t="s">
        <v>121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17" t="s">
        <v>80</v>
      </c>
      <c r="BK318" s="216">
        <f>ROUND(I318*H318,2)</f>
        <v>0</v>
      </c>
      <c r="BL318" s="17" t="s">
        <v>128</v>
      </c>
      <c r="BM318" s="215" t="s">
        <v>698</v>
      </c>
    </row>
    <row r="319" s="2" customFormat="1">
      <c r="A319" s="38"/>
      <c r="B319" s="39"/>
      <c r="C319" s="40"/>
      <c r="D319" s="217" t="s">
        <v>130</v>
      </c>
      <c r="E319" s="40"/>
      <c r="F319" s="218" t="s">
        <v>699</v>
      </c>
      <c r="G319" s="40"/>
      <c r="H319" s="40"/>
      <c r="I319" s="219"/>
      <c r="J319" s="40"/>
      <c r="K319" s="40"/>
      <c r="L319" s="44"/>
      <c r="M319" s="220"/>
      <c r="N319" s="221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130</v>
      </c>
      <c r="AU319" s="17" t="s">
        <v>83</v>
      </c>
    </row>
    <row r="320" s="2" customFormat="1">
      <c r="A320" s="38"/>
      <c r="B320" s="39"/>
      <c r="C320" s="40"/>
      <c r="D320" s="222" t="s">
        <v>132</v>
      </c>
      <c r="E320" s="40"/>
      <c r="F320" s="223" t="s">
        <v>700</v>
      </c>
      <c r="G320" s="40"/>
      <c r="H320" s="40"/>
      <c r="I320" s="219"/>
      <c r="J320" s="40"/>
      <c r="K320" s="40"/>
      <c r="L320" s="44"/>
      <c r="M320" s="220"/>
      <c r="N320" s="221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132</v>
      </c>
      <c r="AU320" s="17" t="s">
        <v>83</v>
      </c>
    </row>
    <row r="321" s="13" customFormat="1">
      <c r="A321" s="13"/>
      <c r="B321" s="224"/>
      <c r="C321" s="225"/>
      <c r="D321" s="217" t="s">
        <v>134</v>
      </c>
      <c r="E321" s="226" t="s">
        <v>19</v>
      </c>
      <c r="F321" s="227" t="s">
        <v>379</v>
      </c>
      <c r="G321" s="225"/>
      <c r="H321" s="226" t="s">
        <v>19</v>
      </c>
      <c r="I321" s="228"/>
      <c r="J321" s="225"/>
      <c r="K321" s="225"/>
      <c r="L321" s="229"/>
      <c r="M321" s="230"/>
      <c r="N321" s="231"/>
      <c r="O321" s="231"/>
      <c r="P321" s="231"/>
      <c r="Q321" s="231"/>
      <c r="R321" s="231"/>
      <c r="S321" s="231"/>
      <c r="T321" s="23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3" t="s">
        <v>134</v>
      </c>
      <c r="AU321" s="233" t="s">
        <v>83</v>
      </c>
      <c r="AV321" s="13" t="s">
        <v>80</v>
      </c>
      <c r="AW321" s="13" t="s">
        <v>33</v>
      </c>
      <c r="AX321" s="13" t="s">
        <v>72</v>
      </c>
      <c r="AY321" s="233" t="s">
        <v>121</v>
      </c>
    </row>
    <row r="322" s="13" customFormat="1">
      <c r="A322" s="13"/>
      <c r="B322" s="224"/>
      <c r="C322" s="225"/>
      <c r="D322" s="217" t="s">
        <v>134</v>
      </c>
      <c r="E322" s="226" t="s">
        <v>19</v>
      </c>
      <c r="F322" s="227" t="s">
        <v>223</v>
      </c>
      <c r="G322" s="225"/>
      <c r="H322" s="226" t="s">
        <v>19</v>
      </c>
      <c r="I322" s="228"/>
      <c r="J322" s="225"/>
      <c r="K322" s="225"/>
      <c r="L322" s="229"/>
      <c r="M322" s="230"/>
      <c r="N322" s="231"/>
      <c r="O322" s="231"/>
      <c r="P322" s="231"/>
      <c r="Q322" s="231"/>
      <c r="R322" s="231"/>
      <c r="S322" s="231"/>
      <c r="T322" s="23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3" t="s">
        <v>134</v>
      </c>
      <c r="AU322" s="233" t="s">
        <v>83</v>
      </c>
      <c r="AV322" s="13" t="s">
        <v>80</v>
      </c>
      <c r="AW322" s="13" t="s">
        <v>33</v>
      </c>
      <c r="AX322" s="13" t="s">
        <v>72</v>
      </c>
      <c r="AY322" s="233" t="s">
        <v>121</v>
      </c>
    </row>
    <row r="323" s="13" customFormat="1">
      <c r="A323" s="13"/>
      <c r="B323" s="224"/>
      <c r="C323" s="225"/>
      <c r="D323" s="217" t="s">
        <v>134</v>
      </c>
      <c r="E323" s="226" t="s">
        <v>19</v>
      </c>
      <c r="F323" s="227" t="s">
        <v>701</v>
      </c>
      <c r="G323" s="225"/>
      <c r="H323" s="226" t="s">
        <v>19</v>
      </c>
      <c r="I323" s="228"/>
      <c r="J323" s="225"/>
      <c r="K323" s="225"/>
      <c r="L323" s="229"/>
      <c r="M323" s="230"/>
      <c r="N323" s="231"/>
      <c r="O323" s="231"/>
      <c r="P323" s="231"/>
      <c r="Q323" s="231"/>
      <c r="R323" s="231"/>
      <c r="S323" s="231"/>
      <c r="T323" s="23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3" t="s">
        <v>134</v>
      </c>
      <c r="AU323" s="233" t="s">
        <v>83</v>
      </c>
      <c r="AV323" s="13" t="s">
        <v>80</v>
      </c>
      <c r="AW323" s="13" t="s">
        <v>33</v>
      </c>
      <c r="AX323" s="13" t="s">
        <v>72</v>
      </c>
      <c r="AY323" s="233" t="s">
        <v>121</v>
      </c>
    </row>
    <row r="324" s="14" customFormat="1">
      <c r="A324" s="14"/>
      <c r="B324" s="234"/>
      <c r="C324" s="235"/>
      <c r="D324" s="217" t="s">
        <v>134</v>
      </c>
      <c r="E324" s="236" t="s">
        <v>19</v>
      </c>
      <c r="F324" s="237" t="s">
        <v>702</v>
      </c>
      <c r="G324" s="235"/>
      <c r="H324" s="238">
        <v>138.655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4" t="s">
        <v>134</v>
      </c>
      <c r="AU324" s="244" t="s">
        <v>83</v>
      </c>
      <c r="AV324" s="14" t="s">
        <v>83</v>
      </c>
      <c r="AW324" s="14" t="s">
        <v>33</v>
      </c>
      <c r="AX324" s="14" t="s">
        <v>72</v>
      </c>
      <c r="AY324" s="244" t="s">
        <v>121</v>
      </c>
    </row>
    <row r="325" s="2" customFormat="1" ht="16.5" customHeight="1">
      <c r="A325" s="38"/>
      <c r="B325" s="39"/>
      <c r="C325" s="204" t="s">
        <v>472</v>
      </c>
      <c r="D325" s="204" t="s">
        <v>123</v>
      </c>
      <c r="E325" s="205" t="s">
        <v>374</v>
      </c>
      <c r="F325" s="206" t="s">
        <v>375</v>
      </c>
      <c r="G325" s="207" t="s">
        <v>126</v>
      </c>
      <c r="H325" s="208">
        <v>3007.3220000000001</v>
      </c>
      <c r="I325" s="209"/>
      <c r="J325" s="210">
        <f>ROUND(I325*H325,2)</f>
        <v>0</v>
      </c>
      <c r="K325" s="206" t="s">
        <v>127</v>
      </c>
      <c r="L325" s="44"/>
      <c r="M325" s="211" t="s">
        <v>19</v>
      </c>
      <c r="N325" s="212" t="s">
        <v>43</v>
      </c>
      <c r="O325" s="84"/>
      <c r="P325" s="213">
        <f>O325*H325</f>
        <v>0</v>
      </c>
      <c r="Q325" s="213">
        <v>0</v>
      </c>
      <c r="R325" s="213">
        <f>Q325*H325</f>
        <v>0</v>
      </c>
      <c r="S325" s="213">
        <v>0</v>
      </c>
      <c r="T325" s="214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15" t="s">
        <v>128</v>
      </c>
      <c r="AT325" s="215" t="s">
        <v>123</v>
      </c>
      <c r="AU325" s="215" t="s">
        <v>83</v>
      </c>
      <c r="AY325" s="17" t="s">
        <v>121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17" t="s">
        <v>80</v>
      </c>
      <c r="BK325" s="216">
        <f>ROUND(I325*H325,2)</f>
        <v>0</v>
      </c>
      <c r="BL325" s="17" t="s">
        <v>128</v>
      </c>
      <c r="BM325" s="215" t="s">
        <v>376</v>
      </c>
    </row>
    <row r="326" s="2" customFormat="1">
      <c r="A326" s="38"/>
      <c r="B326" s="39"/>
      <c r="C326" s="40"/>
      <c r="D326" s="217" t="s">
        <v>130</v>
      </c>
      <c r="E326" s="40"/>
      <c r="F326" s="218" t="s">
        <v>377</v>
      </c>
      <c r="G326" s="40"/>
      <c r="H326" s="40"/>
      <c r="I326" s="219"/>
      <c r="J326" s="40"/>
      <c r="K326" s="40"/>
      <c r="L326" s="44"/>
      <c r="M326" s="220"/>
      <c r="N326" s="221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130</v>
      </c>
      <c r="AU326" s="17" t="s">
        <v>83</v>
      </c>
    </row>
    <row r="327" s="2" customFormat="1">
      <c r="A327" s="38"/>
      <c r="B327" s="39"/>
      <c r="C327" s="40"/>
      <c r="D327" s="222" t="s">
        <v>132</v>
      </c>
      <c r="E327" s="40"/>
      <c r="F327" s="223" t="s">
        <v>378</v>
      </c>
      <c r="G327" s="40"/>
      <c r="H327" s="40"/>
      <c r="I327" s="219"/>
      <c r="J327" s="40"/>
      <c r="K327" s="40"/>
      <c r="L327" s="44"/>
      <c r="M327" s="220"/>
      <c r="N327" s="221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132</v>
      </c>
      <c r="AU327" s="17" t="s">
        <v>83</v>
      </c>
    </row>
    <row r="328" s="13" customFormat="1">
      <c r="A328" s="13"/>
      <c r="B328" s="224"/>
      <c r="C328" s="225"/>
      <c r="D328" s="217" t="s">
        <v>134</v>
      </c>
      <c r="E328" s="226" t="s">
        <v>19</v>
      </c>
      <c r="F328" s="227" t="s">
        <v>379</v>
      </c>
      <c r="G328" s="225"/>
      <c r="H328" s="226" t="s">
        <v>19</v>
      </c>
      <c r="I328" s="228"/>
      <c r="J328" s="225"/>
      <c r="K328" s="225"/>
      <c r="L328" s="229"/>
      <c r="M328" s="230"/>
      <c r="N328" s="231"/>
      <c r="O328" s="231"/>
      <c r="P328" s="231"/>
      <c r="Q328" s="231"/>
      <c r="R328" s="231"/>
      <c r="S328" s="231"/>
      <c r="T328" s="23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3" t="s">
        <v>134</v>
      </c>
      <c r="AU328" s="233" t="s">
        <v>83</v>
      </c>
      <c r="AV328" s="13" t="s">
        <v>80</v>
      </c>
      <c r="AW328" s="13" t="s">
        <v>33</v>
      </c>
      <c r="AX328" s="13" t="s">
        <v>72</v>
      </c>
      <c r="AY328" s="233" t="s">
        <v>121</v>
      </c>
    </row>
    <row r="329" s="13" customFormat="1">
      <c r="A329" s="13"/>
      <c r="B329" s="224"/>
      <c r="C329" s="225"/>
      <c r="D329" s="217" t="s">
        <v>134</v>
      </c>
      <c r="E329" s="226" t="s">
        <v>19</v>
      </c>
      <c r="F329" s="227" t="s">
        <v>223</v>
      </c>
      <c r="G329" s="225"/>
      <c r="H329" s="226" t="s">
        <v>19</v>
      </c>
      <c r="I329" s="228"/>
      <c r="J329" s="225"/>
      <c r="K329" s="225"/>
      <c r="L329" s="229"/>
      <c r="M329" s="230"/>
      <c r="N329" s="231"/>
      <c r="O329" s="231"/>
      <c r="P329" s="231"/>
      <c r="Q329" s="231"/>
      <c r="R329" s="231"/>
      <c r="S329" s="231"/>
      <c r="T329" s="23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3" t="s">
        <v>134</v>
      </c>
      <c r="AU329" s="233" t="s">
        <v>83</v>
      </c>
      <c r="AV329" s="13" t="s">
        <v>80</v>
      </c>
      <c r="AW329" s="13" t="s">
        <v>33</v>
      </c>
      <c r="AX329" s="13" t="s">
        <v>72</v>
      </c>
      <c r="AY329" s="233" t="s">
        <v>121</v>
      </c>
    </row>
    <row r="330" s="13" customFormat="1">
      <c r="A330" s="13"/>
      <c r="B330" s="224"/>
      <c r="C330" s="225"/>
      <c r="D330" s="217" t="s">
        <v>134</v>
      </c>
      <c r="E330" s="226" t="s">
        <v>19</v>
      </c>
      <c r="F330" s="227" t="s">
        <v>380</v>
      </c>
      <c r="G330" s="225"/>
      <c r="H330" s="226" t="s">
        <v>19</v>
      </c>
      <c r="I330" s="228"/>
      <c r="J330" s="225"/>
      <c r="K330" s="225"/>
      <c r="L330" s="229"/>
      <c r="M330" s="230"/>
      <c r="N330" s="231"/>
      <c r="O330" s="231"/>
      <c r="P330" s="231"/>
      <c r="Q330" s="231"/>
      <c r="R330" s="231"/>
      <c r="S330" s="231"/>
      <c r="T330" s="23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3" t="s">
        <v>134</v>
      </c>
      <c r="AU330" s="233" t="s">
        <v>83</v>
      </c>
      <c r="AV330" s="13" t="s">
        <v>80</v>
      </c>
      <c r="AW330" s="13" t="s">
        <v>33</v>
      </c>
      <c r="AX330" s="13" t="s">
        <v>72</v>
      </c>
      <c r="AY330" s="233" t="s">
        <v>121</v>
      </c>
    </row>
    <row r="331" s="14" customFormat="1">
      <c r="A331" s="14"/>
      <c r="B331" s="234"/>
      <c r="C331" s="235"/>
      <c r="D331" s="217" t="s">
        <v>134</v>
      </c>
      <c r="E331" s="236" t="s">
        <v>19</v>
      </c>
      <c r="F331" s="237" t="s">
        <v>703</v>
      </c>
      <c r="G331" s="235"/>
      <c r="H331" s="238">
        <v>3007.3220000000001</v>
      </c>
      <c r="I331" s="239"/>
      <c r="J331" s="235"/>
      <c r="K331" s="235"/>
      <c r="L331" s="240"/>
      <c r="M331" s="241"/>
      <c r="N331" s="242"/>
      <c r="O331" s="242"/>
      <c r="P331" s="242"/>
      <c r="Q331" s="242"/>
      <c r="R331" s="242"/>
      <c r="S331" s="242"/>
      <c r="T331" s="24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4" t="s">
        <v>134</v>
      </c>
      <c r="AU331" s="244" t="s">
        <v>83</v>
      </c>
      <c r="AV331" s="14" t="s">
        <v>83</v>
      </c>
      <c r="AW331" s="14" t="s">
        <v>33</v>
      </c>
      <c r="AX331" s="14" t="s">
        <v>72</v>
      </c>
      <c r="AY331" s="244" t="s">
        <v>121</v>
      </c>
    </row>
    <row r="332" s="2" customFormat="1" ht="16.5" customHeight="1">
      <c r="A332" s="38"/>
      <c r="B332" s="39"/>
      <c r="C332" s="204" t="s">
        <v>479</v>
      </c>
      <c r="D332" s="204" t="s">
        <v>123</v>
      </c>
      <c r="E332" s="205" t="s">
        <v>383</v>
      </c>
      <c r="F332" s="206" t="s">
        <v>384</v>
      </c>
      <c r="G332" s="207" t="s">
        <v>126</v>
      </c>
      <c r="H332" s="208">
        <v>2557.4079999999999</v>
      </c>
      <c r="I332" s="209"/>
      <c r="J332" s="210">
        <f>ROUND(I332*H332,2)</f>
        <v>0</v>
      </c>
      <c r="K332" s="206" t="s">
        <v>127</v>
      </c>
      <c r="L332" s="44"/>
      <c r="M332" s="211" t="s">
        <v>19</v>
      </c>
      <c r="N332" s="212" t="s">
        <v>43</v>
      </c>
      <c r="O332" s="84"/>
      <c r="P332" s="213">
        <f>O332*H332</f>
        <v>0</v>
      </c>
      <c r="Q332" s="213">
        <v>0</v>
      </c>
      <c r="R332" s="213">
        <f>Q332*H332</f>
        <v>0</v>
      </c>
      <c r="S332" s="213">
        <v>0</v>
      </c>
      <c r="T332" s="214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15" t="s">
        <v>128</v>
      </c>
      <c r="AT332" s="215" t="s">
        <v>123</v>
      </c>
      <c r="AU332" s="215" t="s">
        <v>83</v>
      </c>
      <c r="AY332" s="17" t="s">
        <v>121</v>
      </c>
      <c r="BE332" s="216">
        <f>IF(N332="základní",J332,0)</f>
        <v>0</v>
      </c>
      <c r="BF332" s="216">
        <f>IF(N332="snížená",J332,0)</f>
        <v>0</v>
      </c>
      <c r="BG332" s="216">
        <f>IF(N332="zákl. přenesená",J332,0)</f>
        <v>0</v>
      </c>
      <c r="BH332" s="216">
        <f>IF(N332="sníž. přenesená",J332,0)</f>
        <v>0</v>
      </c>
      <c r="BI332" s="216">
        <f>IF(N332="nulová",J332,0)</f>
        <v>0</v>
      </c>
      <c r="BJ332" s="17" t="s">
        <v>80</v>
      </c>
      <c r="BK332" s="216">
        <f>ROUND(I332*H332,2)</f>
        <v>0</v>
      </c>
      <c r="BL332" s="17" t="s">
        <v>128</v>
      </c>
      <c r="BM332" s="215" t="s">
        <v>385</v>
      </c>
    </row>
    <row r="333" s="2" customFormat="1">
      <c r="A333" s="38"/>
      <c r="B333" s="39"/>
      <c r="C333" s="40"/>
      <c r="D333" s="217" t="s">
        <v>130</v>
      </c>
      <c r="E333" s="40"/>
      <c r="F333" s="218" t="s">
        <v>386</v>
      </c>
      <c r="G333" s="40"/>
      <c r="H333" s="40"/>
      <c r="I333" s="219"/>
      <c r="J333" s="40"/>
      <c r="K333" s="40"/>
      <c r="L333" s="44"/>
      <c r="M333" s="220"/>
      <c r="N333" s="221"/>
      <c r="O333" s="84"/>
      <c r="P333" s="84"/>
      <c r="Q333" s="84"/>
      <c r="R333" s="84"/>
      <c r="S333" s="84"/>
      <c r="T333" s="85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130</v>
      </c>
      <c r="AU333" s="17" t="s">
        <v>83</v>
      </c>
    </row>
    <row r="334" s="2" customFormat="1">
      <c r="A334" s="38"/>
      <c r="B334" s="39"/>
      <c r="C334" s="40"/>
      <c r="D334" s="222" t="s">
        <v>132</v>
      </c>
      <c r="E334" s="40"/>
      <c r="F334" s="223" t="s">
        <v>387</v>
      </c>
      <c r="G334" s="40"/>
      <c r="H334" s="40"/>
      <c r="I334" s="219"/>
      <c r="J334" s="40"/>
      <c r="K334" s="40"/>
      <c r="L334" s="44"/>
      <c r="M334" s="220"/>
      <c r="N334" s="221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132</v>
      </c>
      <c r="AU334" s="17" t="s">
        <v>83</v>
      </c>
    </row>
    <row r="335" s="13" customFormat="1">
      <c r="A335" s="13"/>
      <c r="B335" s="224"/>
      <c r="C335" s="225"/>
      <c r="D335" s="217" t="s">
        <v>134</v>
      </c>
      <c r="E335" s="226" t="s">
        <v>19</v>
      </c>
      <c r="F335" s="227" t="s">
        <v>379</v>
      </c>
      <c r="G335" s="225"/>
      <c r="H335" s="226" t="s">
        <v>19</v>
      </c>
      <c r="I335" s="228"/>
      <c r="J335" s="225"/>
      <c r="K335" s="225"/>
      <c r="L335" s="229"/>
      <c r="M335" s="230"/>
      <c r="N335" s="231"/>
      <c r="O335" s="231"/>
      <c r="P335" s="231"/>
      <c r="Q335" s="231"/>
      <c r="R335" s="231"/>
      <c r="S335" s="231"/>
      <c r="T335" s="23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3" t="s">
        <v>134</v>
      </c>
      <c r="AU335" s="233" t="s">
        <v>83</v>
      </c>
      <c r="AV335" s="13" t="s">
        <v>80</v>
      </c>
      <c r="AW335" s="13" t="s">
        <v>33</v>
      </c>
      <c r="AX335" s="13" t="s">
        <v>72</v>
      </c>
      <c r="AY335" s="233" t="s">
        <v>121</v>
      </c>
    </row>
    <row r="336" s="13" customFormat="1">
      <c r="A336" s="13"/>
      <c r="B336" s="224"/>
      <c r="C336" s="225"/>
      <c r="D336" s="217" t="s">
        <v>134</v>
      </c>
      <c r="E336" s="226" t="s">
        <v>19</v>
      </c>
      <c r="F336" s="227" t="s">
        <v>223</v>
      </c>
      <c r="G336" s="225"/>
      <c r="H336" s="226" t="s">
        <v>19</v>
      </c>
      <c r="I336" s="228"/>
      <c r="J336" s="225"/>
      <c r="K336" s="225"/>
      <c r="L336" s="229"/>
      <c r="M336" s="230"/>
      <c r="N336" s="231"/>
      <c r="O336" s="231"/>
      <c r="P336" s="231"/>
      <c r="Q336" s="231"/>
      <c r="R336" s="231"/>
      <c r="S336" s="231"/>
      <c r="T336" s="23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3" t="s">
        <v>134</v>
      </c>
      <c r="AU336" s="233" t="s">
        <v>83</v>
      </c>
      <c r="AV336" s="13" t="s">
        <v>80</v>
      </c>
      <c r="AW336" s="13" t="s">
        <v>33</v>
      </c>
      <c r="AX336" s="13" t="s">
        <v>72</v>
      </c>
      <c r="AY336" s="233" t="s">
        <v>121</v>
      </c>
    </row>
    <row r="337" s="13" customFormat="1">
      <c r="A337" s="13"/>
      <c r="B337" s="224"/>
      <c r="C337" s="225"/>
      <c r="D337" s="217" t="s">
        <v>134</v>
      </c>
      <c r="E337" s="226" t="s">
        <v>19</v>
      </c>
      <c r="F337" s="227" t="s">
        <v>388</v>
      </c>
      <c r="G337" s="225"/>
      <c r="H337" s="226" t="s">
        <v>19</v>
      </c>
      <c r="I337" s="228"/>
      <c r="J337" s="225"/>
      <c r="K337" s="225"/>
      <c r="L337" s="229"/>
      <c r="M337" s="230"/>
      <c r="N337" s="231"/>
      <c r="O337" s="231"/>
      <c r="P337" s="231"/>
      <c r="Q337" s="231"/>
      <c r="R337" s="231"/>
      <c r="S337" s="231"/>
      <c r="T337" s="23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3" t="s">
        <v>134</v>
      </c>
      <c r="AU337" s="233" t="s">
        <v>83</v>
      </c>
      <c r="AV337" s="13" t="s">
        <v>80</v>
      </c>
      <c r="AW337" s="13" t="s">
        <v>33</v>
      </c>
      <c r="AX337" s="13" t="s">
        <v>72</v>
      </c>
      <c r="AY337" s="233" t="s">
        <v>121</v>
      </c>
    </row>
    <row r="338" s="14" customFormat="1">
      <c r="A338" s="14"/>
      <c r="B338" s="234"/>
      <c r="C338" s="235"/>
      <c r="D338" s="217" t="s">
        <v>134</v>
      </c>
      <c r="E338" s="236" t="s">
        <v>19</v>
      </c>
      <c r="F338" s="237" t="s">
        <v>704</v>
      </c>
      <c r="G338" s="235"/>
      <c r="H338" s="238">
        <v>2557.4079999999999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4" t="s">
        <v>134</v>
      </c>
      <c r="AU338" s="244" t="s">
        <v>83</v>
      </c>
      <c r="AV338" s="14" t="s">
        <v>83</v>
      </c>
      <c r="AW338" s="14" t="s">
        <v>33</v>
      </c>
      <c r="AX338" s="14" t="s">
        <v>72</v>
      </c>
      <c r="AY338" s="244" t="s">
        <v>121</v>
      </c>
    </row>
    <row r="339" s="2" customFormat="1" ht="16.5" customHeight="1">
      <c r="A339" s="38"/>
      <c r="B339" s="39"/>
      <c r="C339" s="204" t="s">
        <v>487</v>
      </c>
      <c r="D339" s="204" t="s">
        <v>123</v>
      </c>
      <c r="E339" s="205" t="s">
        <v>391</v>
      </c>
      <c r="F339" s="206" t="s">
        <v>392</v>
      </c>
      <c r="G339" s="207" t="s">
        <v>126</v>
      </c>
      <c r="H339" s="208">
        <v>621.35000000000002</v>
      </c>
      <c r="I339" s="209"/>
      <c r="J339" s="210">
        <f>ROUND(I339*H339,2)</f>
        <v>0</v>
      </c>
      <c r="K339" s="206" t="s">
        <v>127</v>
      </c>
      <c r="L339" s="44"/>
      <c r="M339" s="211" t="s">
        <v>19</v>
      </c>
      <c r="N339" s="212" t="s">
        <v>43</v>
      </c>
      <c r="O339" s="84"/>
      <c r="P339" s="213">
        <f>O339*H339</f>
        <v>0</v>
      </c>
      <c r="Q339" s="213">
        <v>0.23000000000000001</v>
      </c>
      <c r="R339" s="213">
        <f>Q339*H339</f>
        <v>142.91050000000001</v>
      </c>
      <c r="S339" s="213">
        <v>0</v>
      </c>
      <c r="T339" s="21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5" t="s">
        <v>128</v>
      </c>
      <c r="AT339" s="215" t="s">
        <v>123</v>
      </c>
      <c r="AU339" s="215" t="s">
        <v>83</v>
      </c>
      <c r="AY339" s="17" t="s">
        <v>121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7" t="s">
        <v>80</v>
      </c>
      <c r="BK339" s="216">
        <f>ROUND(I339*H339,2)</f>
        <v>0</v>
      </c>
      <c r="BL339" s="17" t="s">
        <v>128</v>
      </c>
      <c r="BM339" s="215" t="s">
        <v>393</v>
      </c>
    </row>
    <row r="340" s="2" customFormat="1">
      <c r="A340" s="38"/>
      <c r="B340" s="39"/>
      <c r="C340" s="40"/>
      <c r="D340" s="217" t="s">
        <v>130</v>
      </c>
      <c r="E340" s="40"/>
      <c r="F340" s="218" t="s">
        <v>394</v>
      </c>
      <c r="G340" s="40"/>
      <c r="H340" s="40"/>
      <c r="I340" s="219"/>
      <c r="J340" s="40"/>
      <c r="K340" s="40"/>
      <c r="L340" s="44"/>
      <c r="M340" s="220"/>
      <c r="N340" s="221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130</v>
      </c>
      <c r="AU340" s="17" t="s">
        <v>83</v>
      </c>
    </row>
    <row r="341" s="2" customFormat="1">
      <c r="A341" s="38"/>
      <c r="B341" s="39"/>
      <c r="C341" s="40"/>
      <c r="D341" s="222" t="s">
        <v>132</v>
      </c>
      <c r="E341" s="40"/>
      <c r="F341" s="223" t="s">
        <v>395</v>
      </c>
      <c r="G341" s="40"/>
      <c r="H341" s="40"/>
      <c r="I341" s="219"/>
      <c r="J341" s="40"/>
      <c r="K341" s="40"/>
      <c r="L341" s="44"/>
      <c r="M341" s="220"/>
      <c r="N341" s="221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132</v>
      </c>
      <c r="AU341" s="17" t="s">
        <v>83</v>
      </c>
    </row>
    <row r="342" s="13" customFormat="1">
      <c r="A342" s="13"/>
      <c r="B342" s="224"/>
      <c r="C342" s="225"/>
      <c r="D342" s="217" t="s">
        <v>134</v>
      </c>
      <c r="E342" s="226" t="s">
        <v>19</v>
      </c>
      <c r="F342" s="227" t="s">
        <v>379</v>
      </c>
      <c r="G342" s="225"/>
      <c r="H342" s="226" t="s">
        <v>19</v>
      </c>
      <c r="I342" s="228"/>
      <c r="J342" s="225"/>
      <c r="K342" s="225"/>
      <c r="L342" s="229"/>
      <c r="M342" s="230"/>
      <c r="N342" s="231"/>
      <c r="O342" s="231"/>
      <c r="P342" s="231"/>
      <c r="Q342" s="231"/>
      <c r="R342" s="231"/>
      <c r="S342" s="231"/>
      <c r="T342" s="23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3" t="s">
        <v>134</v>
      </c>
      <c r="AU342" s="233" t="s">
        <v>83</v>
      </c>
      <c r="AV342" s="13" t="s">
        <v>80</v>
      </c>
      <c r="AW342" s="13" t="s">
        <v>33</v>
      </c>
      <c r="AX342" s="13" t="s">
        <v>72</v>
      </c>
      <c r="AY342" s="233" t="s">
        <v>121</v>
      </c>
    </row>
    <row r="343" s="13" customFormat="1">
      <c r="A343" s="13"/>
      <c r="B343" s="224"/>
      <c r="C343" s="225"/>
      <c r="D343" s="217" t="s">
        <v>134</v>
      </c>
      <c r="E343" s="226" t="s">
        <v>19</v>
      </c>
      <c r="F343" s="227" t="s">
        <v>223</v>
      </c>
      <c r="G343" s="225"/>
      <c r="H343" s="226" t="s">
        <v>19</v>
      </c>
      <c r="I343" s="228"/>
      <c r="J343" s="225"/>
      <c r="K343" s="225"/>
      <c r="L343" s="229"/>
      <c r="M343" s="230"/>
      <c r="N343" s="231"/>
      <c r="O343" s="231"/>
      <c r="P343" s="231"/>
      <c r="Q343" s="231"/>
      <c r="R343" s="231"/>
      <c r="S343" s="231"/>
      <c r="T343" s="23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3" t="s">
        <v>134</v>
      </c>
      <c r="AU343" s="233" t="s">
        <v>83</v>
      </c>
      <c r="AV343" s="13" t="s">
        <v>80</v>
      </c>
      <c r="AW343" s="13" t="s">
        <v>33</v>
      </c>
      <c r="AX343" s="13" t="s">
        <v>72</v>
      </c>
      <c r="AY343" s="233" t="s">
        <v>121</v>
      </c>
    </row>
    <row r="344" s="13" customFormat="1">
      <c r="A344" s="13"/>
      <c r="B344" s="224"/>
      <c r="C344" s="225"/>
      <c r="D344" s="217" t="s">
        <v>134</v>
      </c>
      <c r="E344" s="226" t="s">
        <v>19</v>
      </c>
      <c r="F344" s="227" t="s">
        <v>396</v>
      </c>
      <c r="G344" s="225"/>
      <c r="H344" s="226" t="s">
        <v>19</v>
      </c>
      <c r="I344" s="228"/>
      <c r="J344" s="225"/>
      <c r="K344" s="225"/>
      <c r="L344" s="229"/>
      <c r="M344" s="230"/>
      <c r="N344" s="231"/>
      <c r="O344" s="231"/>
      <c r="P344" s="231"/>
      <c r="Q344" s="231"/>
      <c r="R344" s="231"/>
      <c r="S344" s="231"/>
      <c r="T344" s="23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3" t="s">
        <v>134</v>
      </c>
      <c r="AU344" s="233" t="s">
        <v>83</v>
      </c>
      <c r="AV344" s="13" t="s">
        <v>80</v>
      </c>
      <c r="AW344" s="13" t="s">
        <v>33</v>
      </c>
      <c r="AX344" s="13" t="s">
        <v>72</v>
      </c>
      <c r="AY344" s="233" t="s">
        <v>121</v>
      </c>
    </row>
    <row r="345" s="14" customFormat="1">
      <c r="A345" s="14"/>
      <c r="B345" s="234"/>
      <c r="C345" s="235"/>
      <c r="D345" s="217" t="s">
        <v>134</v>
      </c>
      <c r="E345" s="236" t="s">
        <v>19</v>
      </c>
      <c r="F345" s="237" t="s">
        <v>705</v>
      </c>
      <c r="G345" s="235"/>
      <c r="H345" s="238">
        <v>621.35000000000002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4" t="s">
        <v>134</v>
      </c>
      <c r="AU345" s="244" t="s">
        <v>83</v>
      </c>
      <c r="AV345" s="14" t="s">
        <v>83</v>
      </c>
      <c r="AW345" s="14" t="s">
        <v>33</v>
      </c>
      <c r="AX345" s="14" t="s">
        <v>72</v>
      </c>
      <c r="AY345" s="244" t="s">
        <v>121</v>
      </c>
    </row>
    <row r="346" s="2" customFormat="1" ht="16.5" customHeight="1">
      <c r="A346" s="38"/>
      <c r="B346" s="39"/>
      <c r="C346" s="204" t="s">
        <v>494</v>
      </c>
      <c r="D346" s="204" t="s">
        <v>123</v>
      </c>
      <c r="E346" s="205" t="s">
        <v>399</v>
      </c>
      <c r="F346" s="206" t="s">
        <v>400</v>
      </c>
      <c r="G346" s="207" t="s">
        <v>126</v>
      </c>
      <c r="H346" s="208">
        <v>2604.7669999999998</v>
      </c>
      <c r="I346" s="209"/>
      <c r="J346" s="210">
        <f>ROUND(I346*H346,2)</f>
        <v>0</v>
      </c>
      <c r="K346" s="206" t="s">
        <v>127</v>
      </c>
      <c r="L346" s="44"/>
      <c r="M346" s="211" t="s">
        <v>19</v>
      </c>
      <c r="N346" s="212" t="s">
        <v>43</v>
      </c>
      <c r="O346" s="84"/>
      <c r="P346" s="213">
        <f>O346*H346</f>
        <v>0</v>
      </c>
      <c r="Q346" s="213">
        <v>0</v>
      </c>
      <c r="R346" s="213">
        <f>Q346*H346</f>
        <v>0</v>
      </c>
      <c r="S346" s="213">
        <v>0</v>
      </c>
      <c r="T346" s="214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15" t="s">
        <v>128</v>
      </c>
      <c r="AT346" s="215" t="s">
        <v>123</v>
      </c>
      <c r="AU346" s="215" t="s">
        <v>83</v>
      </c>
      <c r="AY346" s="17" t="s">
        <v>121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17" t="s">
        <v>80</v>
      </c>
      <c r="BK346" s="216">
        <f>ROUND(I346*H346,2)</f>
        <v>0</v>
      </c>
      <c r="BL346" s="17" t="s">
        <v>128</v>
      </c>
      <c r="BM346" s="215" t="s">
        <v>401</v>
      </c>
    </row>
    <row r="347" s="2" customFormat="1">
      <c r="A347" s="38"/>
      <c r="B347" s="39"/>
      <c r="C347" s="40"/>
      <c r="D347" s="217" t="s">
        <v>130</v>
      </c>
      <c r="E347" s="40"/>
      <c r="F347" s="218" t="s">
        <v>402</v>
      </c>
      <c r="G347" s="40"/>
      <c r="H347" s="40"/>
      <c r="I347" s="219"/>
      <c r="J347" s="40"/>
      <c r="K347" s="40"/>
      <c r="L347" s="44"/>
      <c r="M347" s="220"/>
      <c r="N347" s="221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130</v>
      </c>
      <c r="AU347" s="17" t="s">
        <v>83</v>
      </c>
    </row>
    <row r="348" s="2" customFormat="1">
      <c r="A348" s="38"/>
      <c r="B348" s="39"/>
      <c r="C348" s="40"/>
      <c r="D348" s="222" t="s">
        <v>132</v>
      </c>
      <c r="E348" s="40"/>
      <c r="F348" s="223" t="s">
        <v>403</v>
      </c>
      <c r="G348" s="40"/>
      <c r="H348" s="40"/>
      <c r="I348" s="219"/>
      <c r="J348" s="40"/>
      <c r="K348" s="40"/>
      <c r="L348" s="44"/>
      <c r="M348" s="220"/>
      <c r="N348" s="221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132</v>
      </c>
      <c r="AU348" s="17" t="s">
        <v>83</v>
      </c>
    </row>
    <row r="349" s="13" customFormat="1">
      <c r="A349" s="13"/>
      <c r="B349" s="224"/>
      <c r="C349" s="225"/>
      <c r="D349" s="217" t="s">
        <v>134</v>
      </c>
      <c r="E349" s="226" t="s">
        <v>19</v>
      </c>
      <c r="F349" s="227" t="s">
        <v>379</v>
      </c>
      <c r="G349" s="225"/>
      <c r="H349" s="226" t="s">
        <v>19</v>
      </c>
      <c r="I349" s="228"/>
      <c r="J349" s="225"/>
      <c r="K349" s="225"/>
      <c r="L349" s="229"/>
      <c r="M349" s="230"/>
      <c r="N349" s="231"/>
      <c r="O349" s="231"/>
      <c r="P349" s="231"/>
      <c r="Q349" s="231"/>
      <c r="R349" s="231"/>
      <c r="S349" s="231"/>
      <c r="T349" s="23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3" t="s">
        <v>134</v>
      </c>
      <c r="AU349" s="233" t="s">
        <v>83</v>
      </c>
      <c r="AV349" s="13" t="s">
        <v>80</v>
      </c>
      <c r="AW349" s="13" t="s">
        <v>33</v>
      </c>
      <c r="AX349" s="13" t="s">
        <v>72</v>
      </c>
      <c r="AY349" s="233" t="s">
        <v>121</v>
      </c>
    </row>
    <row r="350" s="13" customFormat="1">
      <c r="A350" s="13"/>
      <c r="B350" s="224"/>
      <c r="C350" s="225"/>
      <c r="D350" s="217" t="s">
        <v>134</v>
      </c>
      <c r="E350" s="226" t="s">
        <v>19</v>
      </c>
      <c r="F350" s="227" t="s">
        <v>223</v>
      </c>
      <c r="G350" s="225"/>
      <c r="H350" s="226" t="s">
        <v>19</v>
      </c>
      <c r="I350" s="228"/>
      <c r="J350" s="225"/>
      <c r="K350" s="225"/>
      <c r="L350" s="229"/>
      <c r="M350" s="230"/>
      <c r="N350" s="231"/>
      <c r="O350" s="231"/>
      <c r="P350" s="231"/>
      <c r="Q350" s="231"/>
      <c r="R350" s="231"/>
      <c r="S350" s="231"/>
      <c r="T350" s="23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3" t="s">
        <v>134</v>
      </c>
      <c r="AU350" s="233" t="s">
        <v>83</v>
      </c>
      <c r="AV350" s="13" t="s">
        <v>80</v>
      </c>
      <c r="AW350" s="13" t="s">
        <v>33</v>
      </c>
      <c r="AX350" s="13" t="s">
        <v>72</v>
      </c>
      <c r="AY350" s="233" t="s">
        <v>121</v>
      </c>
    </row>
    <row r="351" s="13" customFormat="1">
      <c r="A351" s="13"/>
      <c r="B351" s="224"/>
      <c r="C351" s="225"/>
      <c r="D351" s="217" t="s">
        <v>134</v>
      </c>
      <c r="E351" s="226" t="s">
        <v>19</v>
      </c>
      <c r="F351" s="227" t="s">
        <v>404</v>
      </c>
      <c r="G351" s="225"/>
      <c r="H351" s="226" t="s">
        <v>19</v>
      </c>
      <c r="I351" s="228"/>
      <c r="J351" s="225"/>
      <c r="K351" s="225"/>
      <c r="L351" s="229"/>
      <c r="M351" s="230"/>
      <c r="N351" s="231"/>
      <c r="O351" s="231"/>
      <c r="P351" s="231"/>
      <c r="Q351" s="231"/>
      <c r="R351" s="231"/>
      <c r="S351" s="231"/>
      <c r="T351" s="23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3" t="s">
        <v>134</v>
      </c>
      <c r="AU351" s="233" t="s">
        <v>83</v>
      </c>
      <c r="AV351" s="13" t="s">
        <v>80</v>
      </c>
      <c r="AW351" s="13" t="s">
        <v>33</v>
      </c>
      <c r="AX351" s="13" t="s">
        <v>72</v>
      </c>
      <c r="AY351" s="233" t="s">
        <v>121</v>
      </c>
    </row>
    <row r="352" s="14" customFormat="1">
      <c r="A352" s="14"/>
      <c r="B352" s="234"/>
      <c r="C352" s="235"/>
      <c r="D352" s="217" t="s">
        <v>134</v>
      </c>
      <c r="E352" s="236" t="s">
        <v>19</v>
      </c>
      <c r="F352" s="237" t="s">
        <v>706</v>
      </c>
      <c r="G352" s="235"/>
      <c r="H352" s="238">
        <v>2604.7669999999998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4" t="s">
        <v>134</v>
      </c>
      <c r="AU352" s="244" t="s">
        <v>83</v>
      </c>
      <c r="AV352" s="14" t="s">
        <v>83</v>
      </c>
      <c r="AW352" s="14" t="s">
        <v>33</v>
      </c>
      <c r="AX352" s="14" t="s">
        <v>72</v>
      </c>
      <c r="AY352" s="244" t="s">
        <v>121</v>
      </c>
    </row>
    <row r="353" s="2" customFormat="1" ht="16.5" customHeight="1">
      <c r="A353" s="38"/>
      <c r="B353" s="39"/>
      <c r="C353" s="204" t="s">
        <v>502</v>
      </c>
      <c r="D353" s="204" t="s">
        <v>123</v>
      </c>
      <c r="E353" s="205" t="s">
        <v>407</v>
      </c>
      <c r="F353" s="206" t="s">
        <v>408</v>
      </c>
      <c r="G353" s="207" t="s">
        <v>126</v>
      </c>
      <c r="H353" s="208">
        <v>2415.3290000000002</v>
      </c>
      <c r="I353" s="209"/>
      <c r="J353" s="210">
        <f>ROUND(I353*H353,2)</f>
        <v>0</v>
      </c>
      <c r="K353" s="206" t="s">
        <v>127</v>
      </c>
      <c r="L353" s="44"/>
      <c r="M353" s="211" t="s">
        <v>19</v>
      </c>
      <c r="N353" s="212" t="s">
        <v>43</v>
      </c>
      <c r="O353" s="84"/>
      <c r="P353" s="213">
        <f>O353*H353</f>
        <v>0</v>
      </c>
      <c r="Q353" s="213">
        <v>0</v>
      </c>
      <c r="R353" s="213">
        <f>Q353*H353</f>
        <v>0</v>
      </c>
      <c r="S353" s="213">
        <v>0</v>
      </c>
      <c r="T353" s="214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15" t="s">
        <v>128</v>
      </c>
      <c r="AT353" s="215" t="s">
        <v>123</v>
      </c>
      <c r="AU353" s="215" t="s">
        <v>83</v>
      </c>
      <c r="AY353" s="17" t="s">
        <v>121</v>
      </c>
      <c r="BE353" s="216">
        <f>IF(N353="základní",J353,0)</f>
        <v>0</v>
      </c>
      <c r="BF353" s="216">
        <f>IF(N353="snížená",J353,0)</f>
        <v>0</v>
      </c>
      <c r="BG353" s="216">
        <f>IF(N353="zákl. přenesená",J353,0)</f>
        <v>0</v>
      </c>
      <c r="BH353" s="216">
        <f>IF(N353="sníž. přenesená",J353,0)</f>
        <v>0</v>
      </c>
      <c r="BI353" s="216">
        <f>IF(N353="nulová",J353,0)</f>
        <v>0</v>
      </c>
      <c r="BJ353" s="17" t="s">
        <v>80</v>
      </c>
      <c r="BK353" s="216">
        <f>ROUND(I353*H353,2)</f>
        <v>0</v>
      </c>
      <c r="BL353" s="17" t="s">
        <v>128</v>
      </c>
      <c r="BM353" s="215" t="s">
        <v>409</v>
      </c>
    </row>
    <row r="354" s="2" customFormat="1">
      <c r="A354" s="38"/>
      <c r="B354" s="39"/>
      <c r="C354" s="40"/>
      <c r="D354" s="217" t="s">
        <v>130</v>
      </c>
      <c r="E354" s="40"/>
      <c r="F354" s="218" t="s">
        <v>410</v>
      </c>
      <c r="G354" s="40"/>
      <c r="H354" s="40"/>
      <c r="I354" s="219"/>
      <c r="J354" s="40"/>
      <c r="K354" s="40"/>
      <c r="L354" s="44"/>
      <c r="M354" s="220"/>
      <c r="N354" s="221"/>
      <c r="O354" s="84"/>
      <c r="P354" s="84"/>
      <c r="Q354" s="84"/>
      <c r="R354" s="84"/>
      <c r="S354" s="84"/>
      <c r="T354" s="85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130</v>
      </c>
      <c r="AU354" s="17" t="s">
        <v>83</v>
      </c>
    </row>
    <row r="355" s="2" customFormat="1">
      <c r="A355" s="38"/>
      <c r="B355" s="39"/>
      <c r="C355" s="40"/>
      <c r="D355" s="222" t="s">
        <v>132</v>
      </c>
      <c r="E355" s="40"/>
      <c r="F355" s="223" t="s">
        <v>411</v>
      </c>
      <c r="G355" s="40"/>
      <c r="H355" s="40"/>
      <c r="I355" s="219"/>
      <c r="J355" s="40"/>
      <c r="K355" s="40"/>
      <c r="L355" s="44"/>
      <c r="M355" s="220"/>
      <c r="N355" s="221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132</v>
      </c>
      <c r="AU355" s="17" t="s">
        <v>83</v>
      </c>
    </row>
    <row r="356" s="13" customFormat="1">
      <c r="A356" s="13"/>
      <c r="B356" s="224"/>
      <c r="C356" s="225"/>
      <c r="D356" s="217" t="s">
        <v>134</v>
      </c>
      <c r="E356" s="226" t="s">
        <v>19</v>
      </c>
      <c r="F356" s="227" t="s">
        <v>379</v>
      </c>
      <c r="G356" s="225"/>
      <c r="H356" s="226" t="s">
        <v>19</v>
      </c>
      <c r="I356" s="228"/>
      <c r="J356" s="225"/>
      <c r="K356" s="225"/>
      <c r="L356" s="229"/>
      <c r="M356" s="230"/>
      <c r="N356" s="231"/>
      <c r="O356" s="231"/>
      <c r="P356" s="231"/>
      <c r="Q356" s="231"/>
      <c r="R356" s="231"/>
      <c r="S356" s="231"/>
      <c r="T356" s="23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3" t="s">
        <v>134</v>
      </c>
      <c r="AU356" s="233" t="s">
        <v>83</v>
      </c>
      <c r="AV356" s="13" t="s">
        <v>80</v>
      </c>
      <c r="AW356" s="13" t="s">
        <v>33</v>
      </c>
      <c r="AX356" s="13" t="s">
        <v>72</v>
      </c>
      <c r="AY356" s="233" t="s">
        <v>121</v>
      </c>
    </row>
    <row r="357" s="13" customFormat="1">
      <c r="A357" s="13"/>
      <c r="B357" s="224"/>
      <c r="C357" s="225"/>
      <c r="D357" s="217" t="s">
        <v>134</v>
      </c>
      <c r="E357" s="226" t="s">
        <v>19</v>
      </c>
      <c r="F357" s="227" t="s">
        <v>223</v>
      </c>
      <c r="G357" s="225"/>
      <c r="H357" s="226" t="s">
        <v>19</v>
      </c>
      <c r="I357" s="228"/>
      <c r="J357" s="225"/>
      <c r="K357" s="225"/>
      <c r="L357" s="229"/>
      <c r="M357" s="230"/>
      <c r="N357" s="231"/>
      <c r="O357" s="231"/>
      <c r="P357" s="231"/>
      <c r="Q357" s="231"/>
      <c r="R357" s="231"/>
      <c r="S357" s="231"/>
      <c r="T357" s="23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3" t="s">
        <v>134</v>
      </c>
      <c r="AU357" s="233" t="s">
        <v>83</v>
      </c>
      <c r="AV357" s="13" t="s">
        <v>80</v>
      </c>
      <c r="AW357" s="13" t="s">
        <v>33</v>
      </c>
      <c r="AX357" s="13" t="s">
        <v>72</v>
      </c>
      <c r="AY357" s="233" t="s">
        <v>121</v>
      </c>
    </row>
    <row r="358" s="13" customFormat="1">
      <c r="A358" s="13"/>
      <c r="B358" s="224"/>
      <c r="C358" s="225"/>
      <c r="D358" s="217" t="s">
        <v>134</v>
      </c>
      <c r="E358" s="226" t="s">
        <v>19</v>
      </c>
      <c r="F358" s="227" t="s">
        <v>412</v>
      </c>
      <c r="G358" s="225"/>
      <c r="H358" s="226" t="s">
        <v>19</v>
      </c>
      <c r="I358" s="228"/>
      <c r="J358" s="225"/>
      <c r="K358" s="225"/>
      <c r="L358" s="229"/>
      <c r="M358" s="230"/>
      <c r="N358" s="231"/>
      <c r="O358" s="231"/>
      <c r="P358" s="231"/>
      <c r="Q358" s="231"/>
      <c r="R358" s="231"/>
      <c r="S358" s="231"/>
      <c r="T358" s="23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3" t="s">
        <v>134</v>
      </c>
      <c r="AU358" s="233" t="s">
        <v>83</v>
      </c>
      <c r="AV358" s="13" t="s">
        <v>80</v>
      </c>
      <c r="AW358" s="13" t="s">
        <v>33</v>
      </c>
      <c r="AX358" s="13" t="s">
        <v>72</v>
      </c>
      <c r="AY358" s="233" t="s">
        <v>121</v>
      </c>
    </row>
    <row r="359" s="14" customFormat="1">
      <c r="A359" s="14"/>
      <c r="B359" s="234"/>
      <c r="C359" s="235"/>
      <c r="D359" s="217" t="s">
        <v>134</v>
      </c>
      <c r="E359" s="236" t="s">
        <v>19</v>
      </c>
      <c r="F359" s="237" t="s">
        <v>707</v>
      </c>
      <c r="G359" s="235"/>
      <c r="H359" s="238">
        <v>2415.3290000000002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4" t="s">
        <v>134</v>
      </c>
      <c r="AU359" s="244" t="s">
        <v>83</v>
      </c>
      <c r="AV359" s="14" t="s">
        <v>83</v>
      </c>
      <c r="AW359" s="14" t="s">
        <v>33</v>
      </c>
      <c r="AX359" s="14" t="s">
        <v>72</v>
      </c>
      <c r="AY359" s="244" t="s">
        <v>121</v>
      </c>
    </row>
    <row r="360" s="2" customFormat="1" ht="21.75" customHeight="1">
      <c r="A360" s="38"/>
      <c r="B360" s="39"/>
      <c r="C360" s="204" t="s">
        <v>513</v>
      </c>
      <c r="D360" s="204" t="s">
        <v>123</v>
      </c>
      <c r="E360" s="205" t="s">
        <v>415</v>
      </c>
      <c r="F360" s="206" t="s">
        <v>416</v>
      </c>
      <c r="G360" s="207" t="s">
        <v>126</v>
      </c>
      <c r="H360" s="208">
        <v>2367.9699999999998</v>
      </c>
      <c r="I360" s="209"/>
      <c r="J360" s="210">
        <f>ROUND(I360*H360,2)</f>
        <v>0</v>
      </c>
      <c r="K360" s="206" t="s">
        <v>127</v>
      </c>
      <c r="L360" s="44"/>
      <c r="M360" s="211" t="s">
        <v>19</v>
      </c>
      <c r="N360" s="212" t="s">
        <v>43</v>
      </c>
      <c r="O360" s="84"/>
      <c r="P360" s="213">
        <f>O360*H360</f>
        <v>0</v>
      </c>
      <c r="Q360" s="213">
        <v>0</v>
      </c>
      <c r="R360" s="213">
        <f>Q360*H360</f>
        <v>0</v>
      </c>
      <c r="S360" s="213">
        <v>0</v>
      </c>
      <c r="T360" s="214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15" t="s">
        <v>128</v>
      </c>
      <c r="AT360" s="215" t="s">
        <v>123</v>
      </c>
      <c r="AU360" s="215" t="s">
        <v>83</v>
      </c>
      <c r="AY360" s="17" t="s">
        <v>121</v>
      </c>
      <c r="BE360" s="216">
        <f>IF(N360="základní",J360,0)</f>
        <v>0</v>
      </c>
      <c r="BF360" s="216">
        <f>IF(N360="snížená",J360,0)</f>
        <v>0</v>
      </c>
      <c r="BG360" s="216">
        <f>IF(N360="zákl. přenesená",J360,0)</f>
        <v>0</v>
      </c>
      <c r="BH360" s="216">
        <f>IF(N360="sníž. přenesená",J360,0)</f>
        <v>0</v>
      </c>
      <c r="BI360" s="216">
        <f>IF(N360="nulová",J360,0)</f>
        <v>0</v>
      </c>
      <c r="BJ360" s="17" t="s">
        <v>80</v>
      </c>
      <c r="BK360" s="216">
        <f>ROUND(I360*H360,2)</f>
        <v>0</v>
      </c>
      <c r="BL360" s="17" t="s">
        <v>128</v>
      </c>
      <c r="BM360" s="215" t="s">
        <v>417</v>
      </c>
    </row>
    <row r="361" s="2" customFormat="1">
      <c r="A361" s="38"/>
      <c r="B361" s="39"/>
      <c r="C361" s="40"/>
      <c r="D361" s="217" t="s">
        <v>130</v>
      </c>
      <c r="E361" s="40"/>
      <c r="F361" s="218" t="s">
        <v>418</v>
      </c>
      <c r="G361" s="40"/>
      <c r="H361" s="40"/>
      <c r="I361" s="219"/>
      <c r="J361" s="40"/>
      <c r="K361" s="40"/>
      <c r="L361" s="44"/>
      <c r="M361" s="220"/>
      <c r="N361" s="221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130</v>
      </c>
      <c r="AU361" s="17" t="s">
        <v>83</v>
      </c>
    </row>
    <row r="362" s="2" customFormat="1">
      <c r="A362" s="38"/>
      <c r="B362" s="39"/>
      <c r="C362" s="40"/>
      <c r="D362" s="222" t="s">
        <v>132</v>
      </c>
      <c r="E362" s="40"/>
      <c r="F362" s="223" t="s">
        <v>419</v>
      </c>
      <c r="G362" s="40"/>
      <c r="H362" s="40"/>
      <c r="I362" s="219"/>
      <c r="J362" s="40"/>
      <c r="K362" s="40"/>
      <c r="L362" s="44"/>
      <c r="M362" s="220"/>
      <c r="N362" s="221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132</v>
      </c>
      <c r="AU362" s="17" t="s">
        <v>83</v>
      </c>
    </row>
    <row r="363" s="13" customFormat="1">
      <c r="A363" s="13"/>
      <c r="B363" s="224"/>
      <c r="C363" s="225"/>
      <c r="D363" s="217" t="s">
        <v>134</v>
      </c>
      <c r="E363" s="226" t="s">
        <v>19</v>
      </c>
      <c r="F363" s="227" t="s">
        <v>379</v>
      </c>
      <c r="G363" s="225"/>
      <c r="H363" s="226" t="s">
        <v>19</v>
      </c>
      <c r="I363" s="228"/>
      <c r="J363" s="225"/>
      <c r="K363" s="225"/>
      <c r="L363" s="229"/>
      <c r="M363" s="230"/>
      <c r="N363" s="231"/>
      <c r="O363" s="231"/>
      <c r="P363" s="231"/>
      <c r="Q363" s="231"/>
      <c r="R363" s="231"/>
      <c r="S363" s="231"/>
      <c r="T363" s="23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3" t="s">
        <v>134</v>
      </c>
      <c r="AU363" s="233" t="s">
        <v>83</v>
      </c>
      <c r="AV363" s="13" t="s">
        <v>80</v>
      </c>
      <c r="AW363" s="13" t="s">
        <v>33</v>
      </c>
      <c r="AX363" s="13" t="s">
        <v>72</v>
      </c>
      <c r="AY363" s="233" t="s">
        <v>121</v>
      </c>
    </row>
    <row r="364" s="13" customFormat="1">
      <c r="A364" s="13"/>
      <c r="B364" s="224"/>
      <c r="C364" s="225"/>
      <c r="D364" s="217" t="s">
        <v>134</v>
      </c>
      <c r="E364" s="226" t="s">
        <v>19</v>
      </c>
      <c r="F364" s="227" t="s">
        <v>223</v>
      </c>
      <c r="G364" s="225"/>
      <c r="H364" s="226" t="s">
        <v>19</v>
      </c>
      <c r="I364" s="228"/>
      <c r="J364" s="225"/>
      <c r="K364" s="225"/>
      <c r="L364" s="229"/>
      <c r="M364" s="230"/>
      <c r="N364" s="231"/>
      <c r="O364" s="231"/>
      <c r="P364" s="231"/>
      <c r="Q364" s="231"/>
      <c r="R364" s="231"/>
      <c r="S364" s="231"/>
      <c r="T364" s="23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3" t="s">
        <v>134</v>
      </c>
      <c r="AU364" s="233" t="s">
        <v>83</v>
      </c>
      <c r="AV364" s="13" t="s">
        <v>80</v>
      </c>
      <c r="AW364" s="13" t="s">
        <v>33</v>
      </c>
      <c r="AX364" s="13" t="s">
        <v>72</v>
      </c>
      <c r="AY364" s="233" t="s">
        <v>121</v>
      </c>
    </row>
    <row r="365" s="13" customFormat="1">
      <c r="A365" s="13"/>
      <c r="B365" s="224"/>
      <c r="C365" s="225"/>
      <c r="D365" s="217" t="s">
        <v>134</v>
      </c>
      <c r="E365" s="226" t="s">
        <v>19</v>
      </c>
      <c r="F365" s="227" t="s">
        <v>420</v>
      </c>
      <c r="G365" s="225"/>
      <c r="H365" s="226" t="s">
        <v>19</v>
      </c>
      <c r="I365" s="228"/>
      <c r="J365" s="225"/>
      <c r="K365" s="225"/>
      <c r="L365" s="229"/>
      <c r="M365" s="230"/>
      <c r="N365" s="231"/>
      <c r="O365" s="231"/>
      <c r="P365" s="231"/>
      <c r="Q365" s="231"/>
      <c r="R365" s="231"/>
      <c r="S365" s="231"/>
      <c r="T365" s="23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3" t="s">
        <v>134</v>
      </c>
      <c r="AU365" s="233" t="s">
        <v>83</v>
      </c>
      <c r="AV365" s="13" t="s">
        <v>80</v>
      </c>
      <c r="AW365" s="13" t="s">
        <v>33</v>
      </c>
      <c r="AX365" s="13" t="s">
        <v>72</v>
      </c>
      <c r="AY365" s="233" t="s">
        <v>121</v>
      </c>
    </row>
    <row r="366" s="14" customFormat="1">
      <c r="A366" s="14"/>
      <c r="B366" s="234"/>
      <c r="C366" s="235"/>
      <c r="D366" s="217" t="s">
        <v>134</v>
      </c>
      <c r="E366" s="236" t="s">
        <v>19</v>
      </c>
      <c r="F366" s="237" t="s">
        <v>708</v>
      </c>
      <c r="G366" s="235"/>
      <c r="H366" s="238">
        <v>2367.9699999999998</v>
      </c>
      <c r="I366" s="239"/>
      <c r="J366" s="235"/>
      <c r="K366" s="235"/>
      <c r="L366" s="240"/>
      <c r="M366" s="241"/>
      <c r="N366" s="242"/>
      <c r="O366" s="242"/>
      <c r="P366" s="242"/>
      <c r="Q366" s="242"/>
      <c r="R366" s="242"/>
      <c r="S366" s="242"/>
      <c r="T366" s="24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4" t="s">
        <v>134</v>
      </c>
      <c r="AU366" s="244" t="s">
        <v>83</v>
      </c>
      <c r="AV366" s="14" t="s">
        <v>83</v>
      </c>
      <c r="AW366" s="14" t="s">
        <v>33</v>
      </c>
      <c r="AX366" s="14" t="s">
        <v>72</v>
      </c>
      <c r="AY366" s="244" t="s">
        <v>121</v>
      </c>
    </row>
    <row r="367" s="2" customFormat="1" ht="16.5" customHeight="1">
      <c r="A367" s="38"/>
      <c r="B367" s="39"/>
      <c r="C367" s="204" t="s">
        <v>519</v>
      </c>
      <c r="D367" s="204" t="s">
        <v>123</v>
      </c>
      <c r="E367" s="205" t="s">
        <v>709</v>
      </c>
      <c r="F367" s="206" t="s">
        <v>710</v>
      </c>
      <c r="G367" s="207" t="s">
        <v>126</v>
      </c>
      <c r="H367" s="208">
        <v>126.05</v>
      </c>
      <c r="I367" s="209"/>
      <c r="J367" s="210">
        <f>ROUND(I367*H367,2)</f>
        <v>0</v>
      </c>
      <c r="K367" s="206" t="s">
        <v>127</v>
      </c>
      <c r="L367" s="44"/>
      <c r="M367" s="211" t="s">
        <v>19</v>
      </c>
      <c r="N367" s="212" t="s">
        <v>43</v>
      </c>
      <c r="O367" s="84"/>
      <c r="P367" s="213">
        <f>O367*H367</f>
        <v>0</v>
      </c>
      <c r="Q367" s="213">
        <v>0.1837</v>
      </c>
      <c r="R367" s="213">
        <f>Q367*H367</f>
        <v>23.155384999999999</v>
      </c>
      <c r="S367" s="213">
        <v>0</v>
      </c>
      <c r="T367" s="214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15" t="s">
        <v>128</v>
      </c>
      <c r="AT367" s="215" t="s">
        <v>123</v>
      </c>
      <c r="AU367" s="215" t="s">
        <v>83</v>
      </c>
      <c r="AY367" s="17" t="s">
        <v>121</v>
      </c>
      <c r="BE367" s="216">
        <f>IF(N367="základní",J367,0)</f>
        <v>0</v>
      </c>
      <c r="BF367" s="216">
        <f>IF(N367="snížená",J367,0)</f>
        <v>0</v>
      </c>
      <c r="BG367" s="216">
        <f>IF(N367="zákl. přenesená",J367,0)</f>
        <v>0</v>
      </c>
      <c r="BH367" s="216">
        <f>IF(N367="sníž. přenesená",J367,0)</f>
        <v>0</v>
      </c>
      <c r="BI367" s="216">
        <f>IF(N367="nulová",J367,0)</f>
        <v>0</v>
      </c>
      <c r="BJ367" s="17" t="s">
        <v>80</v>
      </c>
      <c r="BK367" s="216">
        <f>ROUND(I367*H367,2)</f>
        <v>0</v>
      </c>
      <c r="BL367" s="17" t="s">
        <v>128</v>
      </c>
      <c r="BM367" s="215" t="s">
        <v>711</v>
      </c>
    </row>
    <row r="368" s="2" customFormat="1">
      <c r="A368" s="38"/>
      <c r="B368" s="39"/>
      <c r="C368" s="40"/>
      <c r="D368" s="217" t="s">
        <v>130</v>
      </c>
      <c r="E368" s="40"/>
      <c r="F368" s="218" t="s">
        <v>712</v>
      </c>
      <c r="G368" s="40"/>
      <c r="H368" s="40"/>
      <c r="I368" s="219"/>
      <c r="J368" s="40"/>
      <c r="K368" s="40"/>
      <c r="L368" s="44"/>
      <c r="M368" s="220"/>
      <c r="N368" s="221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130</v>
      </c>
      <c r="AU368" s="17" t="s">
        <v>83</v>
      </c>
    </row>
    <row r="369" s="2" customFormat="1">
      <c r="A369" s="38"/>
      <c r="B369" s="39"/>
      <c r="C369" s="40"/>
      <c r="D369" s="222" t="s">
        <v>132</v>
      </c>
      <c r="E369" s="40"/>
      <c r="F369" s="223" t="s">
        <v>713</v>
      </c>
      <c r="G369" s="40"/>
      <c r="H369" s="40"/>
      <c r="I369" s="219"/>
      <c r="J369" s="40"/>
      <c r="K369" s="40"/>
      <c r="L369" s="44"/>
      <c r="M369" s="220"/>
      <c r="N369" s="221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132</v>
      </c>
      <c r="AU369" s="17" t="s">
        <v>83</v>
      </c>
    </row>
    <row r="370" s="13" customFormat="1">
      <c r="A370" s="13"/>
      <c r="B370" s="224"/>
      <c r="C370" s="225"/>
      <c r="D370" s="217" t="s">
        <v>134</v>
      </c>
      <c r="E370" s="226" t="s">
        <v>19</v>
      </c>
      <c r="F370" s="227" t="s">
        <v>379</v>
      </c>
      <c r="G370" s="225"/>
      <c r="H370" s="226" t="s">
        <v>19</v>
      </c>
      <c r="I370" s="228"/>
      <c r="J370" s="225"/>
      <c r="K370" s="225"/>
      <c r="L370" s="229"/>
      <c r="M370" s="230"/>
      <c r="N370" s="231"/>
      <c r="O370" s="231"/>
      <c r="P370" s="231"/>
      <c r="Q370" s="231"/>
      <c r="R370" s="231"/>
      <c r="S370" s="231"/>
      <c r="T370" s="23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3" t="s">
        <v>134</v>
      </c>
      <c r="AU370" s="233" t="s">
        <v>83</v>
      </c>
      <c r="AV370" s="13" t="s">
        <v>80</v>
      </c>
      <c r="AW370" s="13" t="s">
        <v>33</v>
      </c>
      <c r="AX370" s="13" t="s">
        <v>72</v>
      </c>
      <c r="AY370" s="233" t="s">
        <v>121</v>
      </c>
    </row>
    <row r="371" s="13" customFormat="1">
      <c r="A371" s="13"/>
      <c r="B371" s="224"/>
      <c r="C371" s="225"/>
      <c r="D371" s="217" t="s">
        <v>134</v>
      </c>
      <c r="E371" s="226" t="s">
        <v>19</v>
      </c>
      <c r="F371" s="227" t="s">
        <v>223</v>
      </c>
      <c r="G371" s="225"/>
      <c r="H371" s="226" t="s">
        <v>19</v>
      </c>
      <c r="I371" s="228"/>
      <c r="J371" s="225"/>
      <c r="K371" s="225"/>
      <c r="L371" s="229"/>
      <c r="M371" s="230"/>
      <c r="N371" s="231"/>
      <c r="O371" s="231"/>
      <c r="P371" s="231"/>
      <c r="Q371" s="231"/>
      <c r="R371" s="231"/>
      <c r="S371" s="231"/>
      <c r="T371" s="23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3" t="s">
        <v>134</v>
      </c>
      <c r="AU371" s="233" t="s">
        <v>83</v>
      </c>
      <c r="AV371" s="13" t="s">
        <v>80</v>
      </c>
      <c r="AW371" s="13" t="s">
        <v>33</v>
      </c>
      <c r="AX371" s="13" t="s">
        <v>72</v>
      </c>
      <c r="AY371" s="233" t="s">
        <v>121</v>
      </c>
    </row>
    <row r="372" s="13" customFormat="1">
      <c r="A372" s="13"/>
      <c r="B372" s="224"/>
      <c r="C372" s="225"/>
      <c r="D372" s="217" t="s">
        <v>134</v>
      </c>
      <c r="E372" s="226" t="s">
        <v>19</v>
      </c>
      <c r="F372" s="227" t="s">
        <v>714</v>
      </c>
      <c r="G372" s="225"/>
      <c r="H372" s="226" t="s">
        <v>19</v>
      </c>
      <c r="I372" s="228"/>
      <c r="J372" s="225"/>
      <c r="K372" s="225"/>
      <c r="L372" s="229"/>
      <c r="M372" s="230"/>
      <c r="N372" s="231"/>
      <c r="O372" s="231"/>
      <c r="P372" s="231"/>
      <c r="Q372" s="231"/>
      <c r="R372" s="231"/>
      <c r="S372" s="231"/>
      <c r="T372" s="23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3" t="s">
        <v>134</v>
      </c>
      <c r="AU372" s="233" t="s">
        <v>83</v>
      </c>
      <c r="AV372" s="13" t="s">
        <v>80</v>
      </c>
      <c r="AW372" s="13" t="s">
        <v>33</v>
      </c>
      <c r="AX372" s="13" t="s">
        <v>72</v>
      </c>
      <c r="AY372" s="233" t="s">
        <v>121</v>
      </c>
    </row>
    <row r="373" s="14" customFormat="1">
      <c r="A373" s="14"/>
      <c r="B373" s="234"/>
      <c r="C373" s="235"/>
      <c r="D373" s="217" t="s">
        <v>134</v>
      </c>
      <c r="E373" s="236" t="s">
        <v>19</v>
      </c>
      <c r="F373" s="237" t="s">
        <v>715</v>
      </c>
      <c r="G373" s="235"/>
      <c r="H373" s="238">
        <v>126.05</v>
      </c>
      <c r="I373" s="239"/>
      <c r="J373" s="235"/>
      <c r="K373" s="235"/>
      <c r="L373" s="240"/>
      <c r="M373" s="241"/>
      <c r="N373" s="242"/>
      <c r="O373" s="242"/>
      <c r="P373" s="242"/>
      <c r="Q373" s="242"/>
      <c r="R373" s="242"/>
      <c r="S373" s="242"/>
      <c r="T373" s="24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4" t="s">
        <v>134</v>
      </c>
      <c r="AU373" s="244" t="s">
        <v>83</v>
      </c>
      <c r="AV373" s="14" t="s">
        <v>83</v>
      </c>
      <c r="AW373" s="14" t="s">
        <v>33</v>
      </c>
      <c r="AX373" s="14" t="s">
        <v>72</v>
      </c>
      <c r="AY373" s="244" t="s">
        <v>121</v>
      </c>
    </row>
    <row r="374" s="2" customFormat="1" ht="16.5" customHeight="1">
      <c r="A374" s="38"/>
      <c r="B374" s="39"/>
      <c r="C374" s="246" t="s">
        <v>528</v>
      </c>
      <c r="D374" s="246" t="s">
        <v>191</v>
      </c>
      <c r="E374" s="247" t="s">
        <v>716</v>
      </c>
      <c r="F374" s="248" t="s">
        <v>717</v>
      </c>
      <c r="G374" s="249" t="s">
        <v>126</v>
      </c>
      <c r="H374" s="250">
        <v>127.31100000000001</v>
      </c>
      <c r="I374" s="251"/>
      <c r="J374" s="252">
        <f>ROUND(I374*H374,2)</f>
        <v>0</v>
      </c>
      <c r="K374" s="248" t="s">
        <v>127</v>
      </c>
      <c r="L374" s="253"/>
      <c r="M374" s="254" t="s">
        <v>19</v>
      </c>
      <c r="N374" s="255" t="s">
        <v>43</v>
      </c>
      <c r="O374" s="84"/>
      <c r="P374" s="213">
        <f>O374*H374</f>
        <v>0</v>
      </c>
      <c r="Q374" s="213">
        <v>0.41699999999999998</v>
      </c>
      <c r="R374" s="213">
        <f>Q374*H374</f>
        <v>53.088687</v>
      </c>
      <c r="S374" s="213">
        <v>0</v>
      </c>
      <c r="T374" s="214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15" t="s">
        <v>183</v>
      </c>
      <c r="AT374" s="215" t="s">
        <v>191</v>
      </c>
      <c r="AU374" s="215" t="s">
        <v>83</v>
      </c>
      <c r="AY374" s="17" t="s">
        <v>121</v>
      </c>
      <c r="BE374" s="216">
        <f>IF(N374="základní",J374,0)</f>
        <v>0</v>
      </c>
      <c r="BF374" s="216">
        <f>IF(N374="snížená",J374,0)</f>
        <v>0</v>
      </c>
      <c r="BG374" s="216">
        <f>IF(N374="zákl. přenesená",J374,0)</f>
        <v>0</v>
      </c>
      <c r="BH374" s="216">
        <f>IF(N374="sníž. přenesená",J374,0)</f>
        <v>0</v>
      </c>
      <c r="BI374" s="216">
        <f>IF(N374="nulová",J374,0)</f>
        <v>0</v>
      </c>
      <c r="BJ374" s="17" t="s">
        <v>80</v>
      </c>
      <c r="BK374" s="216">
        <f>ROUND(I374*H374,2)</f>
        <v>0</v>
      </c>
      <c r="BL374" s="17" t="s">
        <v>128</v>
      </c>
      <c r="BM374" s="215" t="s">
        <v>718</v>
      </c>
    </row>
    <row r="375" s="2" customFormat="1">
      <c r="A375" s="38"/>
      <c r="B375" s="39"/>
      <c r="C375" s="40"/>
      <c r="D375" s="217" t="s">
        <v>130</v>
      </c>
      <c r="E375" s="40"/>
      <c r="F375" s="218" t="s">
        <v>717</v>
      </c>
      <c r="G375" s="40"/>
      <c r="H375" s="40"/>
      <c r="I375" s="219"/>
      <c r="J375" s="40"/>
      <c r="K375" s="40"/>
      <c r="L375" s="44"/>
      <c r="M375" s="220"/>
      <c r="N375" s="221"/>
      <c r="O375" s="84"/>
      <c r="P375" s="84"/>
      <c r="Q375" s="84"/>
      <c r="R375" s="84"/>
      <c r="S375" s="84"/>
      <c r="T375" s="85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130</v>
      </c>
      <c r="AU375" s="17" t="s">
        <v>83</v>
      </c>
    </row>
    <row r="376" s="14" customFormat="1">
      <c r="A376" s="14"/>
      <c r="B376" s="234"/>
      <c r="C376" s="235"/>
      <c r="D376" s="217" t="s">
        <v>134</v>
      </c>
      <c r="E376" s="235"/>
      <c r="F376" s="237" t="s">
        <v>719</v>
      </c>
      <c r="G376" s="235"/>
      <c r="H376" s="238">
        <v>127.31100000000001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4" t="s">
        <v>134</v>
      </c>
      <c r="AU376" s="244" t="s">
        <v>83</v>
      </c>
      <c r="AV376" s="14" t="s">
        <v>83</v>
      </c>
      <c r="AW376" s="14" t="s">
        <v>4</v>
      </c>
      <c r="AX376" s="14" t="s">
        <v>80</v>
      </c>
      <c r="AY376" s="244" t="s">
        <v>121</v>
      </c>
    </row>
    <row r="377" s="12" customFormat="1" ht="22.8" customHeight="1">
      <c r="A377" s="12"/>
      <c r="B377" s="188"/>
      <c r="C377" s="189"/>
      <c r="D377" s="190" t="s">
        <v>71</v>
      </c>
      <c r="E377" s="202" t="s">
        <v>190</v>
      </c>
      <c r="F377" s="202" t="s">
        <v>422</v>
      </c>
      <c r="G377" s="189"/>
      <c r="H377" s="189"/>
      <c r="I377" s="192"/>
      <c r="J377" s="203">
        <f>BK377</f>
        <v>0</v>
      </c>
      <c r="K377" s="189"/>
      <c r="L377" s="194"/>
      <c r="M377" s="195"/>
      <c r="N377" s="196"/>
      <c r="O377" s="196"/>
      <c r="P377" s="197">
        <f>SUM(P378:P444)</f>
        <v>0</v>
      </c>
      <c r="Q377" s="196"/>
      <c r="R377" s="197">
        <f>SUM(R378:R444)</f>
        <v>109.78782846269999</v>
      </c>
      <c r="S377" s="196"/>
      <c r="T377" s="198">
        <f>SUM(T378:T444)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199" t="s">
        <v>80</v>
      </c>
      <c r="AT377" s="200" t="s">
        <v>71</v>
      </c>
      <c r="AU377" s="200" t="s">
        <v>80</v>
      </c>
      <c r="AY377" s="199" t="s">
        <v>121</v>
      </c>
      <c r="BK377" s="201">
        <f>SUM(BK378:BK444)</f>
        <v>0</v>
      </c>
    </row>
    <row r="378" s="2" customFormat="1" ht="16.5" customHeight="1">
      <c r="A378" s="38"/>
      <c r="B378" s="39"/>
      <c r="C378" s="204" t="s">
        <v>538</v>
      </c>
      <c r="D378" s="204" t="s">
        <v>123</v>
      </c>
      <c r="E378" s="205" t="s">
        <v>424</v>
      </c>
      <c r="F378" s="206" t="s">
        <v>425</v>
      </c>
      <c r="G378" s="207" t="s">
        <v>248</v>
      </c>
      <c r="H378" s="208">
        <v>2</v>
      </c>
      <c r="I378" s="209"/>
      <c r="J378" s="210">
        <f>ROUND(I378*H378,2)</f>
        <v>0</v>
      </c>
      <c r="K378" s="206" t="s">
        <v>127</v>
      </c>
      <c r="L378" s="44"/>
      <c r="M378" s="211" t="s">
        <v>19</v>
      </c>
      <c r="N378" s="212" t="s">
        <v>43</v>
      </c>
      <c r="O378" s="84"/>
      <c r="P378" s="213">
        <f>O378*H378</f>
        <v>0</v>
      </c>
      <c r="Q378" s="213">
        <v>0</v>
      </c>
      <c r="R378" s="213">
        <f>Q378*H378</f>
        <v>0</v>
      </c>
      <c r="S378" s="213">
        <v>0</v>
      </c>
      <c r="T378" s="214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15" t="s">
        <v>128</v>
      </c>
      <c r="AT378" s="215" t="s">
        <v>123</v>
      </c>
      <c r="AU378" s="215" t="s">
        <v>83</v>
      </c>
      <c r="AY378" s="17" t="s">
        <v>121</v>
      </c>
      <c r="BE378" s="216">
        <f>IF(N378="základní",J378,0)</f>
        <v>0</v>
      </c>
      <c r="BF378" s="216">
        <f>IF(N378="snížená",J378,0)</f>
        <v>0</v>
      </c>
      <c r="BG378" s="216">
        <f>IF(N378="zákl. přenesená",J378,0)</f>
        <v>0</v>
      </c>
      <c r="BH378" s="216">
        <f>IF(N378="sníž. přenesená",J378,0)</f>
        <v>0</v>
      </c>
      <c r="BI378" s="216">
        <f>IF(N378="nulová",J378,0)</f>
        <v>0</v>
      </c>
      <c r="BJ378" s="17" t="s">
        <v>80</v>
      </c>
      <c r="BK378" s="216">
        <f>ROUND(I378*H378,2)</f>
        <v>0</v>
      </c>
      <c r="BL378" s="17" t="s">
        <v>128</v>
      </c>
      <c r="BM378" s="215" t="s">
        <v>426</v>
      </c>
    </row>
    <row r="379" s="2" customFormat="1">
      <c r="A379" s="38"/>
      <c r="B379" s="39"/>
      <c r="C379" s="40"/>
      <c r="D379" s="217" t="s">
        <v>130</v>
      </c>
      <c r="E379" s="40"/>
      <c r="F379" s="218" t="s">
        <v>427</v>
      </c>
      <c r="G379" s="40"/>
      <c r="H379" s="40"/>
      <c r="I379" s="219"/>
      <c r="J379" s="40"/>
      <c r="K379" s="40"/>
      <c r="L379" s="44"/>
      <c r="M379" s="220"/>
      <c r="N379" s="221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130</v>
      </c>
      <c r="AU379" s="17" t="s">
        <v>83</v>
      </c>
    </row>
    <row r="380" s="2" customFormat="1">
      <c r="A380" s="38"/>
      <c r="B380" s="39"/>
      <c r="C380" s="40"/>
      <c r="D380" s="222" t="s">
        <v>132</v>
      </c>
      <c r="E380" s="40"/>
      <c r="F380" s="223" t="s">
        <v>428</v>
      </c>
      <c r="G380" s="40"/>
      <c r="H380" s="40"/>
      <c r="I380" s="219"/>
      <c r="J380" s="40"/>
      <c r="K380" s="40"/>
      <c r="L380" s="44"/>
      <c r="M380" s="220"/>
      <c r="N380" s="221"/>
      <c r="O380" s="84"/>
      <c r="P380" s="84"/>
      <c r="Q380" s="84"/>
      <c r="R380" s="84"/>
      <c r="S380" s="84"/>
      <c r="T380" s="85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132</v>
      </c>
      <c r="AU380" s="17" t="s">
        <v>83</v>
      </c>
    </row>
    <row r="381" s="13" customFormat="1">
      <c r="A381" s="13"/>
      <c r="B381" s="224"/>
      <c r="C381" s="225"/>
      <c r="D381" s="217" t="s">
        <v>134</v>
      </c>
      <c r="E381" s="226" t="s">
        <v>19</v>
      </c>
      <c r="F381" s="227" t="s">
        <v>379</v>
      </c>
      <c r="G381" s="225"/>
      <c r="H381" s="226" t="s">
        <v>19</v>
      </c>
      <c r="I381" s="228"/>
      <c r="J381" s="225"/>
      <c r="K381" s="225"/>
      <c r="L381" s="229"/>
      <c r="M381" s="230"/>
      <c r="N381" s="231"/>
      <c r="O381" s="231"/>
      <c r="P381" s="231"/>
      <c r="Q381" s="231"/>
      <c r="R381" s="231"/>
      <c r="S381" s="231"/>
      <c r="T381" s="23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3" t="s">
        <v>134</v>
      </c>
      <c r="AU381" s="233" t="s">
        <v>83</v>
      </c>
      <c r="AV381" s="13" t="s">
        <v>80</v>
      </c>
      <c r="AW381" s="13" t="s">
        <v>33</v>
      </c>
      <c r="AX381" s="13" t="s">
        <v>72</v>
      </c>
      <c r="AY381" s="233" t="s">
        <v>121</v>
      </c>
    </row>
    <row r="382" s="13" customFormat="1">
      <c r="A382" s="13"/>
      <c r="B382" s="224"/>
      <c r="C382" s="225"/>
      <c r="D382" s="217" t="s">
        <v>134</v>
      </c>
      <c r="E382" s="226" t="s">
        <v>19</v>
      </c>
      <c r="F382" s="227" t="s">
        <v>429</v>
      </c>
      <c r="G382" s="225"/>
      <c r="H382" s="226" t="s">
        <v>19</v>
      </c>
      <c r="I382" s="228"/>
      <c r="J382" s="225"/>
      <c r="K382" s="225"/>
      <c r="L382" s="229"/>
      <c r="M382" s="230"/>
      <c r="N382" s="231"/>
      <c r="O382" s="231"/>
      <c r="P382" s="231"/>
      <c r="Q382" s="231"/>
      <c r="R382" s="231"/>
      <c r="S382" s="231"/>
      <c r="T382" s="23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3" t="s">
        <v>134</v>
      </c>
      <c r="AU382" s="233" t="s">
        <v>83</v>
      </c>
      <c r="AV382" s="13" t="s">
        <v>80</v>
      </c>
      <c r="AW382" s="13" t="s">
        <v>33</v>
      </c>
      <c r="AX382" s="13" t="s">
        <v>72</v>
      </c>
      <c r="AY382" s="233" t="s">
        <v>121</v>
      </c>
    </row>
    <row r="383" s="14" customFormat="1">
      <c r="A383" s="14"/>
      <c r="B383" s="234"/>
      <c r="C383" s="235"/>
      <c r="D383" s="217" t="s">
        <v>134</v>
      </c>
      <c r="E383" s="236" t="s">
        <v>19</v>
      </c>
      <c r="F383" s="237" t="s">
        <v>430</v>
      </c>
      <c r="G383" s="235"/>
      <c r="H383" s="238">
        <v>2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4" t="s">
        <v>134</v>
      </c>
      <c r="AU383" s="244" t="s">
        <v>83</v>
      </c>
      <c r="AV383" s="14" t="s">
        <v>83</v>
      </c>
      <c r="AW383" s="14" t="s">
        <v>33</v>
      </c>
      <c r="AX383" s="14" t="s">
        <v>72</v>
      </c>
      <c r="AY383" s="244" t="s">
        <v>121</v>
      </c>
    </row>
    <row r="384" s="2" customFormat="1" ht="16.5" customHeight="1">
      <c r="A384" s="38"/>
      <c r="B384" s="39"/>
      <c r="C384" s="246" t="s">
        <v>548</v>
      </c>
      <c r="D384" s="246" t="s">
        <v>191</v>
      </c>
      <c r="E384" s="247" t="s">
        <v>432</v>
      </c>
      <c r="F384" s="248" t="s">
        <v>433</v>
      </c>
      <c r="G384" s="249" t="s">
        <v>248</v>
      </c>
      <c r="H384" s="250">
        <v>2</v>
      </c>
      <c r="I384" s="251"/>
      <c r="J384" s="252">
        <f>ROUND(I384*H384,2)</f>
        <v>0</v>
      </c>
      <c r="K384" s="248" t="s">
        <v>345</v>
      </c>
      <c r="L384" s="253"/>
      <c r="M384" s="254" t="s">
        <v>19</v>
      </c>
      <c r="N384" s="255" t="s">
        <v>43</v>
      </c>
      <c r="O384" s="84"/>
      <c r="P384" s="213">
        <f>O384*H384</f>
        <v>0</v>
      </c>
      <c r="Q384" s="213">
        <v>0.0020999999999999999</v>
      </c>
      <c r="R384" s="213">
        <f>Q384*H384</f>
        <v>0.0041999999999999997</v>
      </c>
      <c r="S384" s="213">
        <v>0</v>
      </c>
      <c r="T384" s="214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15" t="s">
        <v>183</v>
      </c>
      <c r="AT384" s="215" t="s">
        <v>191</v>
      </c>
      <c r="AU384" s="215" t="s">
        <v>83</v>
      </c>
      <c r="AY384" s="17" t="s">
        <v>121</v>
      </c>
      <c r="BE384" s="216">
        <f>IF(N384="základní",J384,0)</f>
        <v>0</v>
      </c>
      <c r="BF384" s="216">
        <f>IF(N384="snížená",J384,0)</f>
        <v>0</v>
      </c>
      <c r="BG384" s="216">
        <f>IF(N384="zákl. přenesená",J384,0)</f>
        <v>0</v>
      </c>
      <c r="BH384" s="216">
        <f>IF(N384="sníž. přenesená",J384,0)</f>
        <v>0</v>
      </c>
      <c r="BI384" s="216">
        <f>IF(N384="nulová",J384,0)</f>
        <v>0</v>
      </c>
      <c r="BJ384" s="17" t="s">
        <v>80</v>
      </c>
      <c r="BK384" s="216">
        <f>ROUND(I384*H384,2)</f>
        <v>0</v>
      </c>
      <c r="BL384" s="17" t="s">
        <v>128</v>
      </c>
      <c r="BM384" s="215" t="s">
        <v>434</v>
      </c>
    </row>
    <row r="385" s="2" customFormat="1">
      <c r="A385" s="38"/>
      <c r="B385" s="39"/>
      <c r="C385" s="40"/>
      <c r="D385" s="217" t="s">
        <v>130</v>
      </c>
      <c r="E385" s="40"/>
      <c r="F385" s="218" t="s">
        <v>433</v>
      </c>
      <c r="G385" s="40"/>
      <c r="H385" s="40"/>
      <c r="I385" s="219"/>
      <c r="J385" s="40"/>
      <c r="K385" s="40"/>
      <c r="L385" s="44"/>
      <c r="M385" s="220"/>
      <c r="N385" s="221"/>
      <c r="O385" s="84"/>
      <c r="P385" s="84"/>
      <c r="Q385" s="84"/>
      <c r="R385" s="84"/>
      <c r="S385" s="84"/>
      <c r="T385" s="85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130</v>
      </c>
      <c r="AU385" s="17" t="s">
        <v>83</v>
      </c>
    </row>
    <row r="386" s="2" customFormat="1" ht="16.5" customHeight="1">
      <c r="A386" s="38"/>
      <c r="B386" s="39"/>
      <c r="C386" s="204" t="s">
        <v>556</v>
      </c>
      <c r="D386" s="204" t="s">
        <v>123</v>
      </c>
      <c r="E386" s="205" t="s">
        <v>720</v>
      </c>
      <c r="F386" s="206" t="s">
        <v>721</v>
      </c>
      <c r="G386" s="207" t="s">
        <v>307</v>
      </c>
      <c r="H386" s="208">
        <v>66.709999999999994</v>
      </c>
      <c r="I386" s="209"/>
      <c r="J386" s="210">
        <f>ROUND(I386*H386,2)</f>
        <v>0</v>
      </c>
      <c r="K386" s="206" t="s">
        <v>127</v>
      </c>
      <c r="L386" s="44"/>
      <c r="M386" s="211" t="s">
        <v>19</v>
      </c>
      <c r="N386" s="212" t="s">
        <v>43</v>
      </c>
      <c r="O386" s="84"/>
      <c r="P386" s="213">
        <f>O386*H386</f>
        <v>0</v>
      </c>
      <c r="Q386" s="213">
        <v>0.14066960000000001</v>
      </c>
      <c r="R386" s="213">
        <f>Q386*H386</f>
        <v>9.3840690159999998</v>
      </c>
      <c r="S386" s="213">
        <v>0</v>
      </c>
      <c r="T386" s="214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15" t="s">
        <v>128</v>
      </c>
      <c r="AT386" s="215" t="s">
        <v>123</v>
      </c>
      <c r="AU386" s="215" t="s">
        <v>83</v>
      </c>
      <c r="AY386" s="17" t="s">
        <v>121</v>
      </c>
      <c r="BE386" s="216">
        <f>IF(N386="základní",J386,0)</f>
        <v>0</v>
      </c>
      <c r="BF386" s="216">
        <f>IF(N386="snížená",J386,0)</f>
        <v>0</v>
      </c>
      <c r="BG386" s="216">
        <f>IF(N386="zákl. přenesená",J386,0)</f>
        <v>0</v>
      </c>
      <c r="BH386" s="216">
        <f>IF(N386="sníž. přenesená",J386,0)</f>
        <v>0</v>
      </c>
      <c r="BI386" s="216">
        <f>IF(N386="nulová",J386,0)</f>
        <v>0</v>
      </c>
      <c r="BJ386" s="17" t="s">
        <v>80</v>
      </c>
      <c r="BK386" s="216">
        <f>ROUND(I386*H386,2)</f>
        <v>0</v>
      </c>
      <c r="BL386" s="17" t="s">
        <v>128</v>
      </c>
      <c r="BM386" s="215" t="s">
        <v>722</v>
      </c>
    </row>
    <row r="387" s="2" customFormat="1">
      <c r="A387" s="38"/>
      <c r="B387" s="39"/>
      <c r="C387" s="40"/>
      <c r="D387" s="217" t="s">
        <v>130</v>
      </c>
      <c r="E387" s="40"/>
      <c r="F387" s="218" t="s">
        <v>723</v>
      </c>
      <c r="G387" s="40"/>
      <c r="H387" s="40"/>
      <c r="I387" s="219"/>
      <c r="J387" s="40"/>
      <c r="K387" s="40"/>
      <c r="L387" s="44"/>
      <c r="M387" s="220"/>
      <c r="N387" s="221"/>
      <c r="O387" s="84"/>
      <c r="P387" s="84"/>
      <c r="Q387" s="84"/>
      <c r="R387" s="84"/>
      <c r="S387" s="84"/>
      <c r="T387" s="85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130</v>
      </c>
      <c r="AU387" s="17" t="s">
        <v>83</v>
      </c>
    </row>
    <row r="388" s="2" customFormat="1">
      <c r="A388" s="38"/>
      <c r="B388" s="39"/>
      <c r="C388" s="40"/>
      <c r="D388" s="222" t="s">
        <v>132</v>
      </c>
      <c r="E388" s="40"/>
      <c r="F388" s="223" t="s">
        <v>724</v>
      </c>
      <c r="G388" s="40"/>
      <c r="H388" s="40"/>
      <c r="I388" s="219"/>
      <c r="J388" s="40"/>
      <c r="K388" s="40"/>
      <c r="L388" s="44"/>
      <c r="M388" s="220"/>
      <c r="N388" s="221"/>
      <c r="O388" s="84"/>
      <c r="P388" s="84"/>
      <c r="Q388" s="84"/>
      <c r="R388" s="84"/>
      <c r="S388" s="84"/>
      <c r="T388" s="85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132</v>
      </c>
      <c r="AU388" s="17" t="s">
        <v>83</v>
      </c>
    </row>
    <row r="389" s="13" customFormat="1">
      <c r="A389" s="13"/>
      <c r="B389" s="224"/>
      <c r="C389" s="225"/>
      <c r="D389" s="217" t="s">
        <v>134</v>
      </c>
      <c r="E389" s="226" t="s">
        <v>19</v>
      </c>
      <c r="F389" s="227" t="s">
        <v>379</v>
      </c>
      <c r="G389" s="225"/>
      <c r="H389" s="226" t="s">
        <v>19</v>
      </c>
      <c r="I389" s="228"/>
      <c r="J389" s="225"/>
      <c r="K389" s="225"/>
      <c r="L389" s="229"/>
      <c r="M389" s="230"/>
      <c r="N389" s="231"/>
      <c r="O389" s="231"/>
      <c r="P389" s="231"/>
      <c r="Q389" s="231"/>
      <c r="R389" s="231"/>
      <c r="S389" s="231"/>
      <c r="T389" s="23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3" t="s">
        <v>134</v>
      </c>
      <c r="AU389" s="233" t="s">
        <v>83</v>
      </c>
      <c r="AV389" s="13" t="s">
        <v>80</v>
      </c>
      <c r="AW389" s="13" t="s">
        <v>33</v>
      </c>
      <c r="AX389" s="13" t="s">
        <v>72</v>
      </c>
      <c r="AY389" s="233" t="s">
        <v>121</v>
      </c>
    </row>
    <row r="390" s="13" customFormat="1">
      <c r="A390" s="13"/>
      <c r="B390" s="224"/>
      <c r="C390" s="225"/>
      <c r="D390" s="217" t="s">
        <v>134</v>
      </c>
      <c r="E390" s="226" t="s">
        <v>19</v>
      </c>
      <c r="F390" s="227" t="s">
        <v>223</v>
      </c>
      <c r="G390" s="225"/>
      <c r="H390" s="226" t="s">
        <v>19</v>
      </c>
      <c r="I390" s="228"/>
      <c r="J390" s="225"/>
      <c r="K390" s="225"/>
      <c r="L390" s="229"/>
      <c r="M390" s="230"/>
      <c r="N390" s="231"/>
      <c r="O390" s="231"/>
      <c r="P390" s="231"/>
      <c r="Q390" s="231"/>
      <c r="R390" s="231"/>
      <c r="S390" s="231"/>
      <c r="T390" s="23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3" t="s">
        <v>134</v>
      </c>
      <c r="AU390" s="233" t="s">
        <v>83</v>
      </c>
      <c r="AV390" s="13" t="s">
        <v>80</v>
      </c>
      <c r="AW390" s="13" t="s">
        <v>33</v>
      </c>
      <c r="AX390" s="13" t="s">
        <v>72</v>
      </c>
      <c r="AY390" s="233" t="s">
        <v>121</v>
      </c>
    </row>
    <row r="391" s="13" customFormat="1">
      <c r="A391" s="13"/>
      <c r="B391" s="224"/>
      <c r="C391" s="225"/>
      <c r="D391" s="217" t="s">
        <v>134</v>
      </c>
      <c r="E391" s="226" t="s">
        <v>19</v>
      </c>
      <c r="F391" s="227" t="s">
        <v>725</v>
      </c>
      <c r="G391" s="225"/>
      <c r="H391" s="226" t="s">
        <v>19</v>
      </c>
      <c r="I391" s="228"/>
      <c r="J391" s="225"/>
      <c r="K391" s="225"/>
      <c r="L391" s="229"/>
      <c r="M391" s="230"/>
      <c r="N391" s="231"/>
      <c r="O391" s="231"/>
      <c r="P391" s="231"/>
      <c r="Q391" s="231"/>
      <c r="R391" s="231"/>
      <c r="S391" s="231"/>
      <c r="T391" s="23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3" t="s">
        <v>134</v>
      </c>
      <c r="AU391" s="233" t="s">
        <v>83</v>
      </c>
      <c r="AV391" s="13" t="s">
        <v>80</v>
      </c>
      <c r="AW391" s="13" t="s">
        <v>33</v>
      </c>
      <c r="AX391" s="13" t="s">
        <v>72</v>
      </c>
      <c r="AY391" s="233" t="s">
        <v>121</v>
      </c>
    </row>
    <row r="392" s="14" customFormat="1">
      <c r="A392" s="14"/>
      <c r="B392" s="234"/>
      <c r="C392" s="235"/>
      <c r="D392" s="217" t="s">
        <v>134</v>
      </c>
      <c r="E392" s="236" t="s">
        <v>19</v>
      </c>
      <c r="F392" s="237" t="s">
        <v>726</v>
      </c>
      <c r="G392" s="235"/>
      <c r="H392" s="238">
        <v>66.709999999999994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4" t="s">
        <v>134</v>
      </c>
      <c r="AU392" s="244" t="s">
        <v>83</v>
      </c>
      <c r="AV392" s="14" t="s">
        <v>83</v>
      </c>
      <c r="AW392" s="14" t="s">
        <v>33</v>
      </c>
      <c r="AX392" s="14" t="s">
        <v>72</v>
      </c>
      <c r="AY392" s="244" t="s">
        <v>121</v>
      </c>
    </row>
    <row r="393" s="2" customFormat="1" ht="16.5" customHeight="1">
      <c r="A393" s="38"/>
      <c r="B393" s="39"/>
      <c r="C393" s="246" t="s">
        <v>564</v>
      </c>
      <c r="D393" s="246" t="s">
        <v>191</v>
      </c>
      <c r="E393" s="247" t="s">
        <v>727</v>
      </c>
      <c r="F393" s="248" t="s">
        <v>728</v>
      </c>
      <c r="G393" s="249" t="s">
        <v>307</v>
      </c>
      <c r="H393" s="250">
        <v>68.043999999999997</v>
      </c>
      <c r="I393" s="251"/>
      <c r="J393" s="252">
        <f>ROUND(I393*H393,2)</f>
        <v>0</v>
      </c>
      <c r="K393" s="248" t="s">
        <v>127</v>
      </c>
      <c r="L393" s="253"/>
      <c r="M393" s="254" t="s">
        <v>19</v>
      </c>
      <c r="N393" s="255" t="s">
        <v>43</v>
      </c>
      <c r="O393" s="84"/>
      <c r="P393" s="213">
        <f>O393*H393</f>
        <v>0</v>
      </c>
      <c r="Q393" s="213">
        <v>0.065000000000000002</v>
      </c>
      <c r="R393" s="213">
        <f>Q393*H393</f>
        <v>4.42286</v>
      </c>
      <c r="S393" s="213">
        <v>0</v>
      </c>
      <c r="T393" s="214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15" t="s">
        <v>183</v>
      </c>
      <c r="AT393" s="215" t="s">
        <v>191</v>
      </c>
      <c r="AU393" s="215" t="s">
        <v>83</v>
      </c>
      <c r="AY393" s="17" t="s">
        <v>121</v>
      </c>
      <c r="BE393" s="216">
        <f>IF(N393="základní",J393,0)</f>
        <v>0</v>
      </c>
      <c r="BF393" s="216">
        <f>IF(N393="snížená",J393,0)</f>
        <v>0</v>
      </c>
      <c r="BG393" s="216">
        <f>IF(N393="zákl. přenesená",J393,0)</f>
        <v>0</v>
      </c>
      <c r="BH393" s="216">
        <f>IF(N393="sníž. přenesená",J393,0)</f>
        <v>0</v>
      </c>
      <c r="BI393" s="216">
        <f>IF(N393="nulová",J393,0)</f>
        <v>0</v>
      </c>
      <c r="BJ393" s="17" t="s">
        <v>80</v>
      </c>
      <c r="BK393" s="216">
        <f>ROUND(I393*H393,2)</f>
        <v>0</v>
      </c>
      <c r="BL393" s="17" t="s">
        <v>128</v>
      </c>
      <c r="BM393" s="215" t="s">
        <v>729</v>
      </c>
    </row>
    <row r="394" s="2" customFormat="1">
      <c r="A394" s="38"/>
      <c r="B394" s="39"/>
      <c r="C394" s="40"/>
      <c r="D394" s="217" t="s">
        <v>130</v>
      </c>
      <c r="E394" s="40"/>
      <c r="F394" s="218" t="s">
        <v>728</v>
      </c>
      <c r="G394" s="40"/>
      <c r="H394" s="40"/>
      <c r="I394" s="219"/>
      <c r="J394" s="40"/>
      <c r="K394" s="40"/>
      <c r="L394" s="44"/>
      <c r="M394" s="220"/>
      <c r="N394" s="221"/>
      <c r="O394" s="84"/>
      <c r="P394" s="84"/>
      <c r="Q394" s="84"/>
      <c r="R394" s="84"/>
      <c r="S394" s="84"/>
      <c r="T394" s="85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130</v>
      </c>
      <c r="AU394" s="17" t="s">
        <v>83</v>
      </c>
    </row>
    <row r="395" s="14" customFormat="1">
      <c r="A395" s="14"/>
      <c r="B395" s="234"/>
      <c r="C395" s="235"/>
      <c r="D395" s="217" t="s">
        <v>134</v>
      </c>
      <c r="E395" s="235"/>
      <c r="F395" s="237" t="s">
        <v>730</v>
      </c>
      <c r="G395" s="235"/>
      <c r="H395" s="238">
        <v>68.043999999999997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4" t="s">
        <v>134</v>
      </c>
      <c r="AU395" s="244" t="s">
        <v>83</v>
      </c>
      <c r="AV395" s="14" t="s">
        <v>83</v>
      </c>
      <c r="AW395" s="14" t="s">
        <v>4</v>
      </c>
      <c r="AX395" s="14" t="s">
        <v>80</v>
      </c>
      <c r="AY395" s="244" t="s">
        <v>121</v>
      </c>
    </row>
    <row r="396" s="2" customFormat="1" ht="16.5" customHeight="1">
      <c r="A396" s="38"/>
      <c r="B396" s="39"/>
      <c r="C396" s="204" t="s">
        <v>568</v>
      </c>
      <c r="D396" s="204" t="s">
        <v>123</v>
      </c>
      <c r="E396" s="205" t="s">
        <v>450</v>
      </c>
      <c r="F396" s="206" t="s">
        <v>451</v>
      </c>
      <c r="G396" s="207" t="s">
        <v>307</v>
      </c>
      <c r="H396" s="208">
        <v>26.100000000000001</v>
      </c>
      <c r="I396" s="209"/>
      <c r="J396" s="210">
        <f>ROUND(I396*H396,2)</f>
        <v>0</v>
      </c>
      <c r="K396" s="206" t="s">
        <v>127</v>
      </c>
      <c r="L396" s="44"/>
      <c r="M396" s="211" t="s">
        <v>19</v>
      </c>
      <c r="N396" s="212" t="s">
        <v>43</v>
      </c>
      <c r="O396" s="84"/>
      <c r="P396" s="213">
        <f>O396*H396</f>
        <v>0</v>
      </c>
      <c r="Q396" s="213">
        <v>1.3682813</v>
      </c>
      <c r="R396" s="213">
        <f>Q396*H396</f>
        <v>35.712141930000001</v>
      </c>
      <c r="S396" s="213">
        <v>0</v>
      </c>
      <c r="T396" s="214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15" t="s">
        <v>128</v>
      </c>
      <c r="AT396" s="215" t="s">
        <v>123</v>
      </c>
      <c r="AU396" s="215" t="s">
        <v>83</v>
      </c>
      <c r="AY396" s="17" t="s">
        <v>121</v>
      </c>
      <c r="BE396" s="216">
        <f>IF(N396="základní",J396,0)</f>
        <v>0</v>
      </c>
      <c r="BF396" s="216">
        <f>IF(N396="snížená",J396,0)</f>
        <v>0</v>
      </c>
      <c r="BG396" s="216">
        <f>IF(N396="zákl. přenesená",J396,0)</f>
        <v>0</v>
      </c>
      <c r="BH396" s="216">
        <f>IF(N396="sníž. přenesená",J396,0)</f>
        <v>0</v>
      </c>
      <c r="BI396" s="216">
        <f>IF(N396="nulová",J396,0)</f>
        <v>0</v>
      </c>
      <c r="BJ396" s="17" t="s">
        <v>80</v>
      </c>
      <c r="BK396" s="216">
        <f>ROUND(I396*H396,2)</f>
        <v>0</v>
      </c>
      <c r="BL396" s="17" t="s">
        <v>128</v>
      </c>
      <c r="BM396" s="215" t="s">
        <v>452</v>
      </c>
    </row>
    <row r="397" s="2" customFormat="1">
      <c r="A397" s="38"/>
      <c r="B397" s="39"/>
      <c r="C397" s="40"/>
      <c r="D397" s="217" t="s">
        <v>130</v>
      </c>
      <c r="E397" s="40"/>
      <c r="F397" s="218" t="s">
        <v>453</v>
      </c>
      <c r="G397" s="40"/>
      <c r="H397" s="40"/>
      <c r="I397" s="219"/>
      <c r="J397" s="40"/>
      <c r="K397" s="40"/>
      <c r="L397" s="44"/>
      <c r="M397" s="220"/>
      <c r="N397" s="221"/>
      <c r="O397" s="84"/>
      <c r="P397" s="84"/>
      <c r="Q397" s="84"/>
      <c r="R397" s="84"/>
      <c r="S397" s="84"/>
      <c r="T397" s="85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130</v>
      </c>
      <c r="AU397" s="17" t="s">
        <v>83</v>
      </c>
    </row>
    <row r="398" s="2" customFormat="1">
      <c r="A398" s="38"/>
      <c r="B398" s="39"/>
      <c r="C398" s="40"/>
      <c r="D398" s="222" t="s">
        <v>132</v>
      </c>
      <c r="E398" s="40"/>
      <c r="F398" s="223" t="s">
        <v>454</v>
      </c>
      <c r="G398" s="40"/>
      <c r="H398" s="40"/>
      <c r="I398" s="219"/>
      <c r="J398" s="40"/>
      <c r="K398" s="40"/>
      <c r="L398" s="44"/>
      <c r="M398" s="220"/>
      <c r="N398" s="221"/>
      <c r="O398" s="84"/>
      <c r="P398" s="84"/>
      <c r="Q398" s="84"/>
      <c r="R398" s="84"/>
      <c r="S398" s="84"/>
      <c r="T398" s="85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132</v>
      </c>
      <c r="AU398" s="17" t="s">
        <v>83</v>
      </c>
    </row>
    <row r="399" s="2" customFormat="1">
      <c r="A399" s="38"/>
      <c r="B399" s="39"/>
      <c r="C399" s="40"/>
      <c r="D399" s="217" t="s">
        <v>142</v>
      </c>
      <c r="E399" s="40"/>
      <c r="F399" s="245" t="s">
        <v>455</v>
      </c>
      <c r="G399" s="40"/>
      <c r="H399" s="40"/>
      <c r="I399" s="219"/>
      <c r="J399" s="40"/>
      <c r="K399" s="40"/>
      <c r="L399" s="44"/>
      <c r="M399" s="220"/>
      <c r="N399" s="221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142</v>
      </c>
      <c r="AU399" s="17" t="s">
        <v>83</v>
      </c>
    </row>
    <row r="400" s="13" customFormat="1">
      <c r="A400" s="13"/>
      <c r="B400" s="224"/>
      <c r="C400" s="225"/>
      <c r="D400" s="217" t="s">
        <v>134</v>
      </c>
      <c r="E400" s="226" t="s">
        <v>19</v>
      </c>
      <c r="F400" s="227" t="s">
        <v>456</v>
      </c>
      <c r="G400" s="225"/>
      <c r="H400" s="226" t="s">
        <v>19</v>
      </c>
      <c r="I400" s="228"/>
      <c r="J400" s="225"/>
      <c r="K400" s="225"/>
      <c r="L400" s="229"/>
      <c r="M400" s="230"/>
      <c r="N400" s="231"/>
      <c r="O400" s="231"/>
      <c r="P400" s="231"/>
      <c r="Q400" s="231"/>
      <c r="R400" s="231"/>
      <c r="S400" s="231"/>
      <c r="T400" s="23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3" t="s">
        <v>134</v>
      </c>
      <c r="AU400" s="233" t="s">
        <v>83</v>
      </c>
      <c r="AV400" s="13" t="s">
        <v>80</v>
      </c>
      <c r="AW400" s="13" t="s">
        <v>33</v>
      </c>
      <c r="AX400" s="13" t="s">
        <v>72</v>
      </c>
      <c r="AY400" s="233" t="s">
        <v>121</v>
      </c>
    </row>
    <row r="401" s="13" customFormat="1">
      <c r="A401" s="13"/>
      <c r="B401" s="224"/>
      <c r="C401" s="225"/>
      <c r="D401" s="217" t="s">
        <v>134</v>
      </c>
      <c r="E401" s="226" t="s">
        <v>19</v>
      </c>
      <c r="F401" s="227" t="s">
        <v>685</v>
      </c>
      <c r="G401" s="225"/>
      <c r="H401" s="226" t="s">
        <v>19</v>
      </c>
      <c r="I401" s="228"/>
      <c r="J401" s="225"/>
      <c r="K401" s="225"/>
      <c r="L401" s="229"/>
      <c r="M401" s="230"/>
      <c r="N401" s="231"/>
      <c r="O401" s="231"/>
      <c r="P401" s="231"/>
      <c r="Q401" s="231"/>
      <c r="R401" s="231"/>
      <c r="S401" s="231"/>
      <c r="T401" s="23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3" t="s">
        <v>134</v>
      </c>
      <c r="AU401" s="233" t="s">
        <v>83</v>
      </c>
      <c r="AV401" s="13" t="s">
        <v>80</v>
      </c>
      <c r="AW401" s="13" t="s">
        <v>33</v>
      </c>
      <c r="AX401" s="13" t="s">
        <v>72</v>
      </c>
      <c r="AY401" s="233" t="s">
        <v>121</v>
      </c>
    </row>
    <row r="402" s="14" customFormat="1">
      <c r="A402" s="14"/>
      <c r="B402" s="234"/>
      <c r="C402" s="235"/>
      <c r="D402" s="217" t="s">
        <v>134</v>
      </c>
      <c r="E402" s="236" t="s">
        <v>19</v>
      </c>
      <c r="F402" s="237" t="s">
        <v>731</v>
      </c>
      <c r="G402" s="235"/>
      <c r="H402" s="238">
        <v>26.100000000000001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4" t="s">
        <v>134</v>
      </c>
      <c r="AU402" s="244" t="s">
        <v>83</v>
      </c>
      <c r="AV402" s="14" t="s">
        <v>83</v>
      </c>
      <c r="AW402" s="14" t="s">
        <v>33</v>
      </c>
      <c r="AX402" s="14" t="s">
        <v>72</v>
      </c>
      <c r="AY402" s="244" t="s">
        <v>121</v>
      </c>
    </row>
    <row r="403" s="2" customFormat="1" ht="16.5" customHeight="1">
      <c r="A403" s="38"/>
      <c r="B403" s="39"/>
      <c r="C403" s="246" t="s">
        <v>576</v>
      </c>
      <c r="D403" s="246" t="s">
        <v>191</v>
      </c>
      <c r="E403" s="247" t="s">
        <v>460</v>
      </c>
      <c r="F403" s="248" t="s">
        <v>461</v>
      </c>
      <c r="G403" s="249" t="s">
        <v>307</v>
      </c>
      <c r="H403" s="250">
        <v>26.492000000000001</v>
      </c>
      <c r="I403" s="251"/>
      <c r="J403" s="252">
        <f>ROUND(I403*H403,2)</f>
        <v>0</v>
      </c>
      <c r="K403" s="248" t="s">
        <v>127</v>
      </c>
      <c r="L403" s="253"/>
      <c r="M403" s="254" t="s">
        <v>19</v>
      </c>
      <c r="N403" s="255" t="s">
        <v>43</v>
      </c>
      <c r="O403" s="84"/>
      <c r="P403" s="213">
        <f>O403*H403</f>
        <v>0</v>
      </c>
      <c r="Q403" s="213">
        <v>0.97999999999999998</v>
      </c>
      <c r="R403" s="213">
        <f>Q403*H403</f>
        <v>25.962160000000001</v>
      </c>
      <c r="S403" s="213">
        <v>0</v>
      </c>
      <c r="T403" s="214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15" t="s">
        <v>183</v>
      </c>
      <c r="AT403" s="215" t="s">
        <v>191</v>
      </c>
      <c r="AU403" s="215" t="s">
        <v>83</v>
      </c>
      <c r="AY403" s="17" t="s">
        <v>121</v>
      </c>
      <c r="BE403" s="216">
        <f>IF(N403="základní",J403,0)</f>
        <v>0</v>
      </c>
      <c r="BF403" s="216">
        <f>IF(N403="snížená",J403,0)</f>
        <v>0</v>
      </c>
      <c r="BG403" s="216">
        <f>IF(N403="zákl. přenesená",J403,0)</f>
        <v>0</v>
      </c>
      <c r="BH403" s="216">
        <f>IF(N403="sníž. přenesená",J403,0)</f>
        <v>0</v>
      </c>
      <c r="BI403" s="216">
        <f>IF(N403="nulová",J403,0)</f>
        <v>0</v>
      </c>
      <c r="BJ403" s="17" t="s">
        <v>80</v>
      </c>
      <c r="BK403" s="216">
        <f>ROUND(I403*H403,2)</f>
        <v>0</v>
      </c>
      <c r="BL403" s="17" t="s">
        <v>128</v>
      </c>
      <c r="BM403" s="215" t="s">
        <v>462</v>
      </c>
    </row>
    <row r="404" s="2" customFormat="1">
      <c r="A404" s="38"/>
      <c r="B404" s="39"/>
      <c r="C404" s="40"/>
      <c r="D404" s="217" t="s">
        <v>130</v>
      </c>
      <c r="E404" s="40"/>
      <c r="F404" s="218" t="s">
        <v>461</v>
      </c>
      <c r="G404" s="40"/>
      <c r="H404" s="40"/>
      <c r="I404" s="219"/>
      <c r="J404" s="40"/>
      <c r="K404" s="40"/>
      <c r="L404" s="44"/>
      <c r="M404" s="220"/>
      <c r="N404" s="221"/>
      <c r="O404" s="84"/>
      <c r="P404" s="84"/>
      <c r="Q404" s="84"/>
      <c r="R404" s="84"/>
      <c r="S404" s="84"/>
      <c r="T404" s="85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130</v>
      </c>
      <c r="AU404" s="17" t="s">
        <v>83</v>
      </c>
    </row>
    <row r="405" s="14" customFormat="1">
      <c r="A405" s="14"/>
      <c r="B405" s="234"/>
      <c r="C405" s="235"/>
      <c r="D405" s="217" t="s">
        <v>134</v>
      </c>
      <c r="E405" s="235"/>
      <c r="F405" s="237" t="s">
        <v>732</v>
      </c>
      <c r="G405" s="235"/>
      <c r="H405" s="238">
        <v>26.492000000000001</v>
      </c>
      <c r="I405" s="239"/>
      <c r="J405" s="235"/>
      <c r="K405" s="235"/>
      <c r="L405" s="240"/>
      <c r="M405" s="241"/>
      <c r="N405" s="242"/>
      <c r="O405" s="242"/>
      <c r="P405" s="242"/>
      <c r="Q405" s="242"/>
      <c r="R405" s="242"/>
      <c r="S405" s="242"/>
      <c r="T405" s="24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4" t="s">
        <v>134</v>
      </c>
      <c r="AU405" s="244" t="s">
        <v>83</v>
      </c>
      <c r="AV405" s="14" t="s">
        <v>83</v>
      </c>
      <c r="AW405" s="14" t="s">
        <v>4</v>
      </c>
      <c r="AX405" s="14" t="s">
        <v>80</v>
      </c>
      <c r="AY405" s="244" t="s">
        <v>121</v>
      </c>
    </row>
    <row r="406" s="2" customFormat="1" ht="16.5" customHeight="1">
      <c r="A406" s="38"/>
      <c r="B406" s="39"/>
      <c r="C406" s="204" t="s">
        <v>531</v>
      </c>
      <c r="D406" s="204" t="s">
        <v>123</v>
      </c>
      <c r="E406" s="205" t="s">
        <v>465</v>
      </c>
      <c r="F406" s="206" t="s">
        <v>466</v>
      </c>
      <c r="G406" s="207" t="s">
        <v>147</v>
      </c>
      <c r="H406" s="208">
        <v>9.1709999999999994</v>
      </c>
      <c r="I406" s="209"/>
      <c r="J406" s="210">
        <f>ROUND(I406*H406,2)</f>
        <v>0</v>
      </c>
      <c r="K406" s="206" t="s">
        <v>127</v>
      </c>
      <c r="L406" s="44"/>
      <c r="M406" s="211" t="s">
        <v>19</v>
      </c>
      <c r="N406" s="212" t="s">
        <v>43</v>
      </c>
      <c r="O406" s="84"/>
      <c r="P406" s="213">
        <f>O406*H406</f>
        <v>0</v>
      </c>
      <c r="Q406" s="213">
        <v>2.5122534999999999</v>
      </c>
      <c r="R406" s="213">
        <f>Q406*H406</f>
        <v>23.039876848499997</v>
      </c>
      <c r="S406" s="213">
        <v>0</v>
      </c>
      <c r="T406" s="214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15" t="s">
        <v>128</v>
      </c>
      <c r="AT406" s="215" t="s">
        <v>123</v>
      </c>
      <c r="AU406" s="215" t="s">
        <v>83</v>
      </c>
      <c r="AY406" s="17" t="s">
        <v>121</v>
      </c>
      <c r="BE406" s="216">
        <f>IF(N406="základní",J406,0)</f>
        <v>0</v>
      </c>
      <c r="BF406" s="216">
        <f>IF(N406="snížená",J406,0)</f>
        <v>0</v>
      </c>
      <c r="BG406" s="216">
        <f>IF(N406="zákl. přenesená",J406,0)</f>
        <v>0</v>
      </c>
      <c r="BH406" s="216">
        <f>IF(N406="sníž. přenesená",J406,0)</f>
        <v>0</v>
      </c>
      <c r="BI406" s="216">
        <f>IF(N406="nulová",J406,0)</f>
        <v>0</v>
      </c>
      <c r="BJ406" s="17" t="s">
        <v>80</v>
      </c>
      <c r="BK406" s="216">
        <f>ROUND(I406*H406,2)</f>
        <v>0</v>
      </c>
      <c r="BL406" s="17" t="s">
        <v>128</v>
      </c>
      <c r="BM406" s="215" t="s">
        <v>467</v>
      </c>
    </row>
    <row r="407" s="2" customFormat="1">
      <c r="A407" s="38"/>
      <c r="B407" s="39"/>
      <c r="C407" s="40"/>
      <c r="D407" s="217" t="s">
        <v>130</v>
      </c>
      <c r="E407" s="40"/>
      <c r="F407" s="218" t="s">
        <v>468</v>
      </c>
      <c r="G407" s="40"/>
      <c r="H407" s="40"/>
      <c r="I407" s="219"/>
      <c r="J407" s="40"/>
      <c r="K407" s="40"/>
      <c r="L407" s="44"/>
      <c r="M407" s="220"/>
      <c r="N407" s="221"/>
      <c r="O407" s="84"/>
      <c r="P407" s="84"/>
      <c r="Q407" s="84"/>
      <c r="R407" s="84"/>
      <c r="S407" s="84"/>
      <c r="T407" s="85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130</v>
      </c>
      <c r="AU407" s="17" t="s">
        <v>83</v>
      </c>
    </row>
    <row r="408" s="2" customFormat="1">
      <c r="A408" s="38"/>
      <c r="B408" s="39"/>
      <c r="C408" s="40"/>
      <c r="D408" s="222" t="s">
        <v>132</v>
      </c>
      <c r="E408" s="40"/>
      <c r="F408" s="223" t="s">
        <v>469</v>
      </c>
      <c r="G408" s="40"/>
      <c r="H408" s="40"/>
      <c r="I408" s="219"/>
      <c r="J408" s="40"/>
      <c r="K408" s="40"/>
      <c r="L408" s="44"/>
      <c r="M408" s="220"/>
      <c r="N408" s="221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132</v>
      </c>
      <c r="AU408" s="17" t="s">
        <v>83</v>
      </c>
    </row>
    <row r="409" s="13" customFormat="1">
      <c r="A409" s="13"/>
      <c r="B409" s="224"/>
      <c r="C409" s="225"/>
      <c r="D409" s="217" t="s">
        <v>134</v>
      </c>
      <c r="E409" s="226" t="s">
        <v>19</v>
      </c>
      <c r="F409" s="227" t="s">
        <v>733</v>
      </c>
      <c r="G409" s="225"/>
      <c r="H409" s="226" t="s">
        <v>19</v>
      </c>
      <c r="I409" s="228"/>
      <c r="J409" s="225"/>
      <c r="K409" s="225"/>
      <c r="L409" s="229"/>
      <c r="M409" s="230"/>
      <c r="N409" s="231"/>
      <c r="O409" s="231"/>
      <c r="P409" s="231"/>
      <c r="Q409" s="231"/>
      <c r="R409" s="231"/>
      <c r="S409" s="231"/>
      <c r="T409" s="23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3" t="s">
        <v>134</v>
      </c>
      <c r="AU409" s="233" t="s">
        <v>83</v>
      </c>
      <c r="AV409" s="13" t="s">
        <v>80</v>
      </c>
      <c r="AW409" s="13" t="s">
        <v>33</v>
      </c>
      <c r="AX409" s="13" t="s">
        <v>72</v>
      </c>
      <c r="AY409" s="233" t="s">
        <v>121</v>
      </c>
    </row>
    <row r="410" s="13" customFormat="1">
      <c r="A410" s="13"/>
      <c r="B410" s="224"/>
      <c r="C410" s="225"/>
      <c r="D410" s="217" t="s">
        <v>134</v>
      </c>
      <c r="E410" s="226" t="s">
        <v>19</v>
      </c>
      <c r="F410" s="227" t="s">
        <v>685</v>
      </c>
      <c r="G410" s="225"/>
      <c r="H410" s="226" t="s">
        <v>19</v>
      </c>
      <c r="I410" s="228"/>
      <c r="J410" s="225"/>
      <c r="K410" s="225"/>
      <c r="L410" s="229"/>
      <c r="M410" s="230"/>
      <c r="N410" s="231"/>
      <c r="O410" s="231"/>
      <c r="P410" s="231"/>
      <c r="Q410" s="231"/>
      <c r="R410" s="231"/>
      <c r="S410" s="231"/>
      <c r="T410" s="23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3" t="s">
        <v>134</v>
      </c>
      <c r="AU410" s="233" t="s">
        <v>83</v>
      </c>
      <c r="AV410" s="13" t="s">
        <v>80</v>
      </c>
      <c r="AW410" s="13" t="s">
        <v>33</v>
      </c>
      <c r="AX410" s="13" t="s">
        <v>72</v>
      </c>
      <c r="AY410" s="233" t="s">
        <v>121</v>
      </c>
    </row>
    <row r="411" s="14" customFormat="1">
      <c r="A411" s="14"/>
      <c r="B411" s="234"/>
      <c r="C411" s="235"/>
      <c r="D411" s="217" t="s">
        <v>134</v>
      </c>
      <c r="E411" s="236" t="s">
        <v>19</v>
      </c>
      <c r="F411" s="237" t="s">
        <v>734</v>
      </c>
      <c r="G411" s="235"/>
      <c r="H411" s="238">
        <v>9.1709999999999994</v>
      </c>
      <c r="I411" s="239"/>
      <c r="J411" s="235"/>
      <c r="K411" s="235"/>
      <c r="L411" s="240"/>
      <c r="M411" s="241"/>
      <c r="N411" s="242"/>
      <c r="O411" s="242"/>
      <c r="P411" s="242"/>
      <c r="Q411" s="242"/>
      <c r="R411" s="242"/>
      <c r="S411" s="242"/>
      <c r="T411" s="24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4" t="s">
        <v>134</v>
      </c>
      <c r="AU411" s="244" t="s">
        <v>83</v>
      </c>
      <c r="AV411" s="14" t="s">
        <v>83</v>
      </c>
      <c r="AW411" s="14" t="s">
        <v>33</v>
      </c>
      <c r="AX411" s="14" t="s">
        <v>72</v>
      </c>
      <c r="AY411" s="244" t="s">
        <v>121</v>
      </c>
    </row>
    <row r="412" s="2" customFormat="1" ht="21.75" customHeight="1">
      <c r="A412" s="38"/>
      <c r="B412" s="39"/>
      <c r="C412" s="204" t="s">
        <v>735</v>
      </c>
      <c r="D412" s="204" t="s">
        <v>123</v>
      </c>
      <c r="E412" s="205" t="s">
        <v>473</v>
      </c>
      <c r="F412" s="206" t="s">
        <v>474</v>
      </c>
      <c r="G412" s="207" t="s">
        <v>126</v>
      </c>
      <c r="H412" s="208">
        <v>7776.0699999999997</v>
      </c>
      <c r="I412" s="209"/>
      <c r="J412" s="210">
        <f>ROUND(I412*H412,2)</f>
        <v>0</v>
      </c>
      <c r="K412" s="206" t="s">
        <v>127</v>
      </c>
      <c r="L412" s="44"/>
      <c r="M412" s="211" t="s">
        <v>19</v>
      </c>
      <c r="N412" s="212" t="s">
        <v>43</v>
      </c>
      <c r="O412" s="84"/>
      <c r="P412" s="213">
        <f>O412*H412</f>
        <v>0</v>
      </c>
      <c r="Q412" s="213">
        <v>0.0014465000000000001</v>
      </c>
      <c r="R412" s="213">
        <f>Q412*H412</f>
        <v>11.248085254999999</v>
      </c>
      <c r="S412" s="213">
        <v>0</v>
      </c>
      <c r="T412" s="214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15" t="s">
        <v>128</v>
      </c>
      <c r="AT412" s="215" t="s">
        <v>123</v>
      </c>
      <c r="AU412" s="215" t="s">
        <v>83</v>
      </c>
      <c r="AY412" s="17" t="s">
        <v>121</v>
      </c>
      <c r="BE412" s="216">
        <f>IF(N412="základní",J412,0)</f>
        <v>0</v>
      </c>
      <c r="BF412" s="216">
        <f>IF(N412="snížená",J412,0)</f>
        <v>0</v>
      </c>
      <c r="BG412" s="216">
        <f>IF(N412="zákl. přenesená",J412,0)</f>
        <v>0</v>
      </c>
      <c r="BH412" s="216">
        <f>IF(N412="sníž. přenesená",J412,0)</f>
        <v>0</v>
      </c>
      <c r="BI412" s="216">
        <f>IF(N412="nulová",J412,0)</f>
        <v>0</v>
      </c>
      <c r="BJ412" s="17" t="s">
        <v>80</v>
      </c>
      <c r="BK412" s="216">
        <f>ROUND(I412*H412,2)</f>
        <v>0</v>
      </c>
      <c r="BL412" s="17" t="s">
        <v>128</v>
      </c>
      <c r="BM412" s="215" t="s">
        <v>475</v>
      </c>
    </row>
    <row r="413" s="2" customFormat="1">
      <c r="A413" s="38"/>
      <c r="B413" s="39"/>
      <c r="C413" s="40"/>
      <c r="D413" s="217" t="s">
        <v>130</v>
      </c>
      <c r="E413" s="40"/>
      <c r="F413" s="218" t="s">
        <v>476</v>
      </c>
      <c r="G413" s="40"/>
      <c r="H413" s="40"/>
      <c r="I413" s="219"/>
      <c r="J413" s="40"/>
      <c r="K413" s="40"/>
      <c r="L413" s="44"/>
      <c r="M413" s="220"/>
      <c r="N413" s="221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130</v>
      </c>
      <c r="AU413" s="17" t="s">
        <v>83</v>
      </c>
    </row>
    <row r="414" s="2" customFormat="1">
      <c r="A414" s="38"/>
      <c r="B414" s="39"/>
      <c r="C414" s="40"/>
      <c r="D414" s="222" t="s">
        <v>132</v>
      </c>
      <c r="E414" s="40"/>
      <c r="F414" s="223" t="s">
        <v>477</v>
      </c>
      <c r="G414" s="40"/>
      <c r="H414" s="40"/>
      <c r="I414" s="219"/>
      <c r="J414" s="40"/>
      <c r="K414" s="40"/>
      <c r="L414" s="44"/>
      <c r="M414" s="220"/>
      <c r="N414" s="221"/>
      <c r="O414" s="84"/>
      <c r="P414" s="84"/>
      <c r="Q414" s="84"/>
      <c r="R414" s="84"/>
      <c r="S414" s="84"/>
      <c r="T414" s="85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132</v>
      </c>
      <c r="AU414" s="17" t="s">
        <v>83</v>
      </c>
    </row>
    <row r="415" s="2" customFormat="1">
      <c r="A415" s="38"/>
      <c r="B415" s="39"/>
      <c r="C415" s="40"/>
      <c r="D415" s="217" t="s">
        <v>142</v>
      </c>
      <c r="E415" s="40"/>
      <c r="F415" s="245" t="s">
        <v>151</v>
      </c>
      <c r="G415" s="40"/>
      <c r="H415" s="40"/>
      <c r="I415" s="219"/>
      <c r="J415" s="40"/>
      <c r="K415" s="40"/>
      <c r="L415" s="44"/>
      <c r="M415" s="220"/>
      <c r="N415" s="221"/>
      <c r="O415" s="84"/>
      <c r="P415" s="84"/>
      <c r="Q415" s="84"/>
      <c r="R415" s="84"/>
      <c r="S415" s="84"/>
      <c r="T415" s="85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142</v>
      </c>
      <c r="AU415" s="17" t="s">
        <v>83</v>
      </c>
    </row>
    <row r="416" s="13" customFormat="1">
      <c r="A416" s="13"/>
      <c r="B416" s="224"/>
      <c r="C416" s="225"/>
      <c r="D416" s="217" t="s">
        <v>134</v>
      </c>
      <c r="E416" s="226" t="s">
        <v>19</v>
      </c>
      <c r="F416" s="227" t="s">
        <v>203</v>
      </c>
      <c r="G416" s="225"/>
      <c r="H416" s="226" t="s">
        <v>19</v>
      </c>
      <c r="I416" s="228"/>
      <c r="J416" s="225"/>
      <c r="K416" s="225"/>
      <c r="L416" s="229"/>
      <c r="M416" s="230"/>
      <c r="N416" s="231"/>
      <c r="O416" s="231"/>
      <c r="P416" s="231"/>
      <c r="Q416" s="231"/>
      <c r="R416" s="231"/>
      <c r="S416" s="231"/>
      <c r="T416" s="23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3" t="s">
        <v>134</v>
      </c>
      <c r="AU416" s="233" t="s">
        <v>83</v>
      </c>
      <c r="AV416" s="13" t="s">
        <v>80</v>
      </c>
      <c r="AW416" s="13" t="s">
        <v>33</v>
      </c>
      <c r="AX416" s="13" t="s">
        <v>72</v>
      </c>
      <c r="AY416" s="233" t="s">
        <v>121</v>
      </c>
    </row>
    <row r="417" s="13" customFormat="1">
      <c r="A417" s="13"/>
      <c r="B417" s="224"/>
      <c r="C417" s="225"/>
      <c r="D417" s="217" t="s">
        <v>134</v>
      </c>
      <c r="E417" s="226" t="s">
        <v>19</v>
      </c>
      <c r="F417" s="227" t="s">
        <v>153</v>
      </c>
      <c r="G417" s="225"/>
      <c r="H417" s="226" t="s">
        <v>19</v>
      </c>
      <c r="I417" s="228"/>
      <c r="J417" s="225"/>
      <c r="K417" s="225"/>
      <c r="L417" s="229"/>
      <c r="M417" s="230"/>
      <c r="N417" s="231"/>
      <c r="O417" s="231"/>
      <c r="P417" s="231"/>
      <c r="Q417" s="231"/>
      <c r="R417" s="231"/>
      <c r="S417" s="231"/>
      <c r="T417" s="23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3" t="s">
        <v>134</v>
      </c>
      <c r="AU417" s="233" t="s">
        <v>83</v>
      </c>
      <c r="AV417" s="13" t="s">
        <v>80</v>
      </c>
      <c r="AW417" s="13" t="s">
        <v>33</v>
      </c>
      <c r="AX417" s="13" t="s">
        <v>72</v>
      </c>
      <c r="AY417" s="233" t="s">
        <v>121</v>
      </c>
    </row>
    <row r="418" s="14" customFormat="1">
      <c r="A418" s="14"/>
      <c r="B418" s="234"/>
      <c r="C418" s="235"/>
      <c r="D418" s="217" t="s">
        <v>134</v>
      </c>
      <c r="E418" s="236" t="s">
        <v>19</v>
      </c>
      <c r="F418" s="237" t="s">
        <v>736</v>
      </c>
      <c r="G418" s="235"/>
      <c r="H418" s="238">
        <v>7776.0699999999997</v>
      </c>
      <c r="I418" s="239"/>
      <c r="J418" s="235"/>
      <c r="K418" s="235"/>
      <c r="L418" s="240"/>
      <c r="M418" s="241"/>
      <c r="N418" s="242"/>
      <c r="O418" s="242"/>
      <c r="P418" s="242"/>
      <c r="Q418" s="242"/>
      <c r="R418" s="242"/>
      <c r="S418" s="242"/>
      <c r="T418" s="24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4" t="s">
        <v>134</v>
      </c>
      <c r="AU418" s="244" t="s">
        <v>83</v>
      </c>
      <c r="AV418" s="14" t="s">
        <v>83</v>
      </c>
      <c r="AW418" s="14" t="s">
        <v>33</v>
      </c>
      <c r="AX418" s="14" t="s">
        <v>72</v>
      </c>
      <c r="AY418" s="244" t="s">
        <v>121</v>
      </c>
    </row>
    <row r="419" s="2" customFormat="1" ht="21.75" customHeight="1">
      <c r="A419" s="38"/>
      <c r="B419" s="39"/>
      <c r="C419" s="204" t="s">
        <v>737</v>
      </c>
      <c r="D419" s="204" t="s">
        <v>123</v>
      </c>
      <c r="E419" s="205" t="s">
        <v>480</v>
      </c>
      <c r="F419" s="206" t="s">
        <v>481</v>
      </c>
      <c r="G419" s="207" t="s">
        <v>307</v>
      </c>
      <c r="H419" s="208">
        <v>22.899999999999999</v>
      </c>
      <c r="I419" s="209"/>
      <c r="J419" s="210">
        <f>ROUND(I419*H419,2)</f>
        <v>0</v>
      </c>
      <c r="K419" s="206" t="s">
        <v>127</v>
      </c>
      <c r="L419" s="44"/>
      <c r="M419" s="211" t="s">
        <v>19</v>
      </c>
      <c r="N419" s="212" t="s">
        <v>43</v>
      </c>
      <c r="O419" s="84"/>
      <c r="P419" s="213">
        <f>O419*H419</f>
        <v>0</v>
      </c>
      <c r="Q419" s="213">
        <v>0.00060506299999999998</v>
      </c>
      <c r="R419" s="213">
        <f>Q419*H419</f>
        <v>0.013855942699999999</v>
      </c>
      <c r="S419" s="213">
        <v>0</v>
      </c>
      <c r="T419" s="214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15" t="s">
        <v>128</v>
      </c>
      <c r="AT419" s="215" t="s">
        <v>123</v>
      </c>
      <c r="AU419" s="215" t="s">
        <v>83</v>
      </c>
      <c r="AY419" s="17" t="s">
        <v>121</v>
      </c>
      <c r="BE419" s="216">
        <f>IF(N419="základní",J419,0)</f>
        <v>0</v>
      </c>
      <c r="BF419" s="216">
        <f>IF(N419="snížená",J419,0)</f>
        <v>0</v>
      </c>
      <c r="BG419" s="216">
        <f>IF(N419="zákl. přenesená",J419,0)</f>
        <v>0</v>
      </c>
      <c r="BH419" s="216">
        <f>IF(N419="sníž. přenesená",J419,0)</f>
        <v>0</v>
      </c>
      <c r="BI419" s="216">
        <f>IF(N419="nulová",J419,0)</f>
        <v>0</v>
      </c>
      <c r="BJ419" s="17" t="s">
        <v>80</v>
      </c>
      <c r="BK419" s="216">
        <f>ROUND(I419*H419,2)</f>
        <v>0</v>
      </c>
      <c r="BL419" s="17" t="s">
        <v>128</v>
      </c>
      <c r="BM419" s="215" t="s">
        <v>482</v>
      </c>
    </row>
    <row r="420" s="2" customFormat="1">
      <c r="A420" s="38"/>
      <c r="B420" s="39"/>
      <c r="C420" s="40"/>
      <c r="D420" s="217" t="s">
        <v>130</v>
      </c>
      <c r="E420" s="40"/>
      <c r="F420" s="218" t="s">
        <v>483</v>
      </c>
      <c r="G420" s="40"/>
      <c r="H420" s="40"/>
      <c r="I420" s="219"/>
      <c r="J420" s="40"/>
      <c r="K420" s="40"/>
      <c r="L420" s="44"/>
      <c r="M420" s="220"/>
      <c r="N420" s="221"/>
      <c r="O420" s="84"/>
      <c r="P420" s="84"/>
      <c r="Q420" s="84"/>
      <c r="R420" s="84"/>
      <c r="S420" s="84"/>
      <c r="T420" s="85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130</v>
      </c>
      <c r="AU420" s="17" t="s">
        <v>83</v>
      </c>
    </row>
    <row r="421" s="2" customFormat="1">
      <c r="A421" s="38"/>
      <c r="B421" s="39"/>
      <c r="C421" s="40"/>
      <c r="D421" s="222" t="s">
        <v>132</v>
      </c>
      <c r="E421" s="40"/>
      <c r="F421" s="223" t="s">
        <v>484</v>
      </c>
      <c r="G421" s="40"/>
      <c r="H421" s="40"/>
      <c r="I421" s="219"/>
      <c r="J421" s="40"/>
      <c r="K421" s="40"/>
      <c r="L421" s="44"/>
      <c r="M421" s="220"/>
      <c r="N421" s="221"/>
      <c r="O421" s="84"/>
      <c r="P421" s="84"/>
      <c r="Q421" s="84"/>
      <c r="R421" s="84"/>
      <c r="S421" s="84"/>
      <c r="T421" s="85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132</v>
      </c>
      <c r="AU421" s="17" t="s">
        <v>83</v>
      </c>
    </row>
    <row r="422" s="13" customFormat="1">
      <c r="A422" s="13"/>
      <c r="B422" s="224"/>
      <c r="C422" s="225"/>
      <c r="D422" s="217" t="s">
        <v>134</v>
      </c>
      <c r="E422" s="226" t="s">
        <v>19</v>
      </c>
      <c r="F422" s="227" t="s">
        <v>485</v>
      </c>
      <c r="G422" s="225"/>
      <c r="H422" s="226" t="s">
        <v>19</v>
      </c>
      <c r="I422" s="228"/>
      <c r="J422" s="225"/>
      <c r="K422" s="225"/>
      <c r="L422" s="229"/>
      <c r="M422" s="230"/>
      <c r="N422" s="231"/>
      <c r="O422" s="231"/>
      <c r="P422" s="231"/>
      <c r="Q422" s="231"/>
      <c r="R422" s="231"/>
      <c r="S422" s="231"/>
      <c r="T422" s="23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3" t="s">
        <v>134</v>
      </c>
      <c r="AU422" s="233" t="s">
        <v>83</v>
      </c>
      <c r="AV422" s="13" t="s">
        <v>80</v>
      </c>
      <c r="AW422" s="13" t="s">
        <v>33</v>
      </c>
      <c r="AX422" s="13" t="s">
        <v>72</v>
      </c>
      <c r="AY422" s="233" t="s">
        <v>121</v>
      </c>
    </row>
    <row r="423" s="13" customFormat="1">
      <c r="A423" s="13"/>
      <c r="B423" s="224"/>
      <c r="C423" s="225"/>
      <c r="D423" s="217" t="s">
        <v>134</v>
      </c>
      <c r="E423" s="226" t="s">
        <v>19</v>
      </c>
      <c r="F423" s="227" t="s">
        <v>223</v>
      </c>
      <c r="G423" s="225"/>
      <c r="H423" s="226" t="s">
        <v>19</v>
      </c>
      <c r="I423" s="228"/>
      <c r="J423" s="225"/>
      <c r="K423" s="225"/>
      <c r="L423" s="229"/>
      <c r="M423" s="230"/>
      <c r="N423" s="231"/>
      <c r="O423" s="231"/>
      <c r="P423" s="231"/>
      <c r="Q423" s="231"/>
      <c r="R423" s="231"/>
      <c r="S423" s="231"/>
      <c r="T423" s="23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3" t="s">
        <v>134</v>
      </c>
      <c r="AU423" s="233" t="s">
        <v>83</v>
      </c>
      <c r="AV423" s="13" t="s">
        <v>80</v>
      </c>
      <c r="AW423" s="13" t="s">
        <v>33</v>
      </c>
      <c r="AX423" s="13" t="s">
        <v>72</v>
      </c>
      <c r="AY423" s="233" t="s">
        <v>121</v>
      </c>
    </row>
    <row r="424" s="14" customFormat="1">
      <c r="A424" s="14"/>
      <c r="B424" s="234"/>
      <c r="C424" s="235"/>
      <c r="D424" s="217" t="s">
        <v>134</v>
      </c>
      <c r="E424" s="236" t="s">
        <v>19</v>
      </c>
      <c r="F424" s="237" t="s">
        <v>738</v>
      </c>
      <c r="G424" s="235"/>
      <c r="H424" s="238">
        <v>22.899999999999999</v>
      </c>
      <c r="I424" s="239"/>
      <c r="J424" s="235"/>
      <c r="K424" s="235"/>
      <c r="L424" s="240"/>
      <c r="M424" s="241"/>
      <c r="N424" s="242"/>
      <c r="O424" s="242"/>
      <c r="P424" s="242"/>
      <c r="Q424" s="242"/>
      <c r="R424" s="242"/>
      <c r="S424" s="242"/>
      <c r="T424" s="24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4" t="s">
        <v>134</v>
      </c>
      <c r="AU424" s="244" t="s">
        <v>83</v>
      </c>
      <c r="AV424" s="14" t="s">
        <v>83</v>
      </c>
      <c r="AW424" s="14" t="s">
        <v>33</v>
      </c>
      <c r="AX424" s="14" t="s">
        <v>72</v>
      </c>
      <c r="AY424" s="244" t="s">
        <v>121</v>
      </c>
    </row>
    <row r="425" s="2" customFormat="1" ht="16.5" customHeight="1">
      <c r="A425" s="38"/>
      <c r="B425" s="39"/>
      <c r="C425" s="204" t="s">
        <v>739</v>
      </c>
      <c r="D425" s="204" t="s">
        <v>123</v>
      </c>
      <c r="E425" s="205" t="s">
        <v>488</v>
      </c>
      <c r="F425" s="206" t="s">
        <v>489</v>
      </c>
      <c r="G425" s="207" t="s">
        <v>307</v>
      </c>
      <c r="H425" s="208">
        <v>22.899999999999999</v>
      </c>
      <c r="I425" s="209"/>
      <c r="J425" s="210">
        <f>ROUND(I425*H425,2)</f>
        <v>0</v>
      </c>
      <c r="K425" s="206" t="s">
        <v>127</v>
      </c>
      <c r="L425" s="44"/>
      <c r="M425" s="211" t="s">
        <v>19</v>
      </c>
      <c r="N425" s="212" t="s">
        <v>43</v>
      </c>
      <c r="O425" s="84"/>
      <c r="P425" s="213">
        <f>O425*H425</f>
        <v>0</v>
      </c>
      <c r="Q425" s="213">
        <v>1.6449999999999999E-06</v>
      </c>
      <c r="R425" s="213">
        <f>Q425*H425</f>
        <v>3.7670499999999998E-05</v>
      </c>
      <c r="S425" s="213">
        <v>0</v>
      </c>
      <c r="T425" s="214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15" t="s">
        <v>128</v>
      </c>
      <c r="AT425" s="215" t="s">
        <v>123</v>
      </c>
      <c r="AU425" s="215" t="s">
        <v>83</v>
      </c>
      <c r="AY425" s="17" t="s">
        <v>121</v>
      </c>
      <c r="BE425" s="216">
        <f>IF(N425="základní",J425,0)</f>
        <v>0</v>
      </c>
      <c r="BF425" s="216">
        <f>IF(N425="snížená",J425,0)</f>
        <v>0</v>
      </c>
      <c r="BG425" s="216">
        <f>IF(N425="zákl. přenesená",J425,0)</f>
        <v>0</v>
      </c>
      <c r="BH425" s="216">
        <f>IF(N425="sníž. přenesená",J425,0)</f>
        <v>0</v>
      </c>
      <c r="BI425" s="216">
        <f>IF(N425="nulová",J425,0)</f>
        <v>0</v>
      </c>
      <c r="BJ425" s="17" t="s">
        <v>80</v>
      </c>
      <c r="BK425" s="216">
        <f>ROUND(I425*H425,2)</f>
        <v>0</v>
      </c>
      <c r="BL425" s="17" t="s">
        <v>128</v>
      </c>
      <c r="BM425" s="215" t="s">
        <v>490</v>
      </c>
    </row>
    <row r="426" s="2" customFormat="1">
      <c r="A426" s="38"/>
      <c r="B426" s="39"/>
      <c r="C426" s="40"/>
      <c r="D426" s="217" t="s">
        <v>130</v>
      </c>
      <c r="E426" s="40"/>
      <c r="F426" s="218" t="s">
        <v>491</v>
      </c>
      <c r="G426" s="40"/>
      <c r="H426" s="40"/>
      <c r="I426" s="219"/>
      <c r="J426" s="40"/>
      <c r="K426" s="40"/>
      <c r="L426" s="44"/>
      <c r="M426" s="220"/>
      <c r="N426" s="221"/>
      <c r="O426" s="84"/>
      <c r="P426" s="84"/>
      <c r="Q426" s="84"/>
      <c r="R426" s="84"/>
      <c r="S426" s="84"/>
      <c r="T426" s="85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130</v>
      </c>
      <c r="AU426" s="17" t="s">
        <v>83</v>
      </c>
    </row>
    <row r="427" s="2" customFormat="1">
      <c r="A427" s="38"/>
      <c r="B427" s="39"/>
      <c r="C427" s="40"/>
      <c r="D427" s="222" t="s">
        <v>132</v>
      </c>
      <c r="E427" s="40"/>
      <c r="F427" s="223" t="s">
        <v>492</v>
      </c>
      <c r="G427" s="40"/>
      <c r="H427" s="40"/>
      <c r="I427" s="219"/>
      <c r="J427" s="40"/>
      <c r="K427" s="40"/>
      <c r="L427" s="44"/>
      <c r="M427" s="220"/>
      <c r="N427" s="221"/>
      <c r="O427" s="84"/>
      <c r="P427" s="84"/>
      <c r="Q427" s="84"/>
      <c r="R427" s="84"/>
      <c r="S427" s="84"/>
      <c r="T427" s="85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132</v>
      </c>
      <c r="AU427" s="17" t="s">
        <v>83</v>
      </c>
    </row>
    <row r="428" s="13" customFormat="1">
      <c r="A428" s="13"/>
      <c r="B428" s="224"/>
      <c r="C428" s="225"/>
      <c r="D428" s="217" t="s">
        <v>134</v>
      </c>
      <c r="E428" s="226" t="s">
        <v>19</v>
      </c>
      <c r="F428" s="227" t="s">
        <v>135</v>
      </c>
      <c r="G428" s="225"/>
      <c r="H428" s="226" t="s">
        <v>19</v>
      </c>
      <c r="I428" s="228"/>
      <c r="J428" s="225"/>
      <c r="K428" s="225"/>
      <c r="L428" s="229"/>
      <c r="M428" s="230"/>
      <c r="N428" s="231"/>
      <c r="O428" s="231"/>
      <c r="P428" s="231"/>
      <c r="Q428" s="231"/>
      <c r="R428" s="231"/>
      <c r="S428" s="231"/>
      <c r="T428" s="23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3" t="s">
        <v>134</v>
      </c>
      <c r="AU428" s="233" t="s">
        <v>83</v>
      </c>
      <c r="AV428" s="13" t="s">
        <v>80</v>
      </c>
      <c r="AW428" s="13" t="s">
        <v>33</v>
      </c>
      <c r="AX428" s="13" t="s">
        <v>72</v>
      </c>
      <c r="AY428" s="233" t="s">
        <v>121</v>
      </c>
    </row>
    <row r="429" s="13" customFormat="1">
      <c r="A429" s="13"/>
      <c r="B429" s="224"/>
      <c r="C429" s="225"/>
      <c r="D429" s="217" t="s">
        <v>134</v>
      </c>
      <c r="E429" s="226" t="s">
        <v>19</v>
      </c>
      <c r="F429" s="227" t="s">
        <v>223</v>
      </c>
      <c r="G429" s="225"/>
      <c r="H429" s="226" t="s">
        <v>19</v>
      </c>
      <c r="I429" s="228"/>
      <c r="J429" s="225"/>
      <c r="K429" s="225"/>
      <c r="L429" s="229"/>
      <c r="M429" s="230"/>
      <c r="N429" s="231"/>
      <c r="O429" s="231"/>
      <c r="P429" s="231"/>
      <c r="Q429" s="231"/>
      <c r="R429" s="231"/>
      <c r="S429" s="231"/>
      <c r="T429" s="23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3" t="s">
        <v>134</v>
      </c>
      <c r="AU429" s="233" t="s">
        <v>83</v>
      </c>
      <c r="AV429" s="13" t="s">
        <v>80</v>
      </c>
      <c r="AW429" s="13" t="s">
        <v>33</v>
      </c>
      <c r="AX429" s="13" t="s">
        <v>72</v>
      </c>
      <c r="AY429" s="233" t="s">
        <v>121</v>
      </c>
    </row>
    <row r="430" s="14" customFormat="1">
      <c r="A430" s="14"/>
      <c r="B430" s="234"/>
      <c r="C430" s="235"/>
      <c r="D430" s="217" t="s">
        <v>134</v>
      </c>
      <c r="E430" s="236" t="s">
        <v>19</v>
      </c>
      <c r="F430" s="237" t="s">
        <v>740</v>
      </c>
      <c r="G430" s="235"/>
      <c r="H430" s="238">
        <v>22.899999999999999</v>
      </c>
      <c r="I430" s="239"/>
      <c r="J430" s="235"/>
      <c r="K430" s="235"/>
      <c r="L430" s="240"/>
      <c r="M430" s="241"/>
      <c r="N430" s="242"/>
      <c r="O430" s="242"/>
      <c r="P430" s="242"/>
      <c r="Q430" s="242"/>
      <c r="R430" s="242"/>
      <c r="S430" s="242"/>
      <c r="T430" s="24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4" t="s">
        <v>134</v>
      </c>
      <c r="AU430" s="244" t="s">
        <v>83</v>
      </c>
      <c r="AV430" s="14" t="s">
        <v>83</v>
      </c>
      <c r="AW430" s="14" t="s">
        <v>33</v>
      </c>
      <c r="AX430" s="14" t="s">
        <v>72</v>
      </c>
      <c r="AY430" s="244" t="s">
        <v>121</v>
      </c>
    </row>
    <row r="431" s="2" customFormat="1" ht="16.5" customHeight="1">
      <c r="A431" s="38"/>
      <c r="B431" s="39"/>
      <c r="C431" s="204" t="s">
        <v>741</v>
      </c>
      <c r="D431" s="204" t="s">
        <v>123</v>
      </c>
      <c r="E431" s="205" t="s">
        <v>495</v>
      </c>
      <c r="F431" s="206" t="s">
        <v>496</v>
      </c>
      <c r="G431" s="207" t="s">
        <v>307</v>
      </c>
      <c r="H431" s="208">
        <v>200</v>
      </c>
      <c r="I431" s="209"/>
      <c r="J431" s="210">
        <f>ROUND(I431*H431,2)</f>
        <v>0</v>
      </c>
      <c r="K431" s="206" t="s">
        <v>127</v>
      </c>
      <c r="L431" s="44"/>
      <c r="M431" s="211" t="s">
        <v>19</v>
      </c>
      <c r="N431" s="212" t="s">
        <v>43</v>
      </c>
      <c r="O431" s="84"/>
      <c r="P431" s="213">
        <f>O431*H431</f>
        <v>0</v>
      </c>
      <c r="Q431" s="213">
        <v>0</v>
      </c>
      <c r="R431" s="213">
        <f>Q431*H431</f>
        <v>0</v>
      </c>
      <c r="S431" s="213">
        <v>0</v>
      </c>
      <c r="T431" s="214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15" t="s">
        <v>128</v>
      </c>
      <c r="AT431" s="215" t="s">
        <v>123</v>
      </c>
      <c r="AU431" s="215" t="s">
        <v>83</v>
      </c>
      <c r="AY431" s="17" t="s">
        <v>121</v>
      </c>
      <c r="BE431" s="216">
        <f>IF(N431="základní",J431,0)</f>
        <v>0</v>
      </c>
      <c r="BF431" s="216">
        <f>IF(N431="snížená",J431,0)</f>
        <v>0</v>
      </c>
      <c r="BG431" s="216">
        <f>IF(N431="zákl. přenesená",J431,0)</f>
        <v>0</v>
      </c>
      <c r="BH431" s="216">
        <f>IF(N431="sníž. přenesená",J431,0)</f>
        <v>0</v>
      </c>
      <c r="BI431" s="216">
        <f>IF(N431="nulová",J431,0)</f>
        <v>0</v>
      </c>
      <c r="BJ431" s="17" t="s">
        <v>80</v>
      </c>
      <c r="BK431" s="216">
        <f>ROUND(I431*H431,2)</f>
        <v>0</v>
      </c>
      <c r="BL431" s="17" t="s">
        <v>128</v>
      </c>
      <c r="BM431" s="215" t="s">
        <v>497</v>
      </c>
    </row>
    <row r="432" s="2" customFormat="1">
      <c r="A432" s="38"/>
      <c r="B432" s="39"/>
      <c r="C432" s="40"/>
      <c r="D432" s="217" t="s">
        <v>130</v>
      </c>
      <c r="E432" s="40"/>
      <c r="F432" s="218" t="s">
        <v>498</v>
      </c>
      <c r="G432" s="40"/>
      <c r="H432" s="40"/>
      <c r="I432" s="219"/>
      <c r="J432" s="40"/>
      <c r="K432" s="40"/>
      <c r="L432" s="44"/>
      <c r="M432" s="220"/>
      <c r="N432" s="221"/>
      <c r="O432" s="84"/>
      <c r="P432" s="84"/>
      <c r="Q432" s="84"/>
      <c r="R432" s="84"/>
      <c r="S432" s="84"/>
      <c r="T432" s="85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130</v>
      </c>
      <c r="AU432" s="17" t="s">
        <v>83</v>
      </c>
    </row>
    <row r="433" s="2" customFormat="1">
      <c r="A433" s="38"/>
      <c r="B433" s="39"/>
      <c r="C433" s="40"/>
      <c r="D433" s="222" t="s">
        <v>132</v>
      </c>
      <c r="E433" s="40"/>
      <c r="F433" s="223" t="s">
        <v>499</v>
      </c>
      <c r="G433" s="40"/>
      <c r="H433" s="40"/>
      <c r="I433" s="219"/>
      <c r="J433" s="40"/>
      <c r="K433" s="40"/>
      <c r="L433" s="44"/>
      <c r="M433" s="220"/>
      <c r="N433" s="221"/>
      <c r="O433" s="84"/>
      <c r="P433" s="84"/>
      <c r="Q433" s="84"/>
      <c r="R433" s="84"/>
      <c r="S433" s="84"/>
      <c r="T433" s="85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132</v>
      </c>
      <c r="AU433" s="17" t="s">
        <v>83</v>
      </c>
    </row>
    <row r="434" s="2" customFormat="1">
      <c r="A434" s="38"/>
      <c r="B434" s="39"/>
      <c r="C434" s="40"/>
      <c r="D434" s="217" t="s">
        <v>142</v>
      </c>
      <c r="E434" s="40"/>
      <c r="F434" s="245" t="s">
        <v>500</v>
      </c>
      <c r="G434" s="40"/>
      <c r="H434" s="40"/>
      <c r="I434" s="219"/>
      <c r="J434" s="40"/>
      <c r="K434" s="40"/>
      <c r="L434" s="44"/>
      <c r="M434" s="220"/>
      <c r="N434" s="221"/>
      <c r="O434" s="84"/>
      <c r="P434" s="84"/>
      <c r="Q434" s="84"/>
      <c r="R434" s="84"/>
      <c r="S434" s="84"/>
      <c r="T434" s="85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142</v>
      </c>
      <c r="AU434" s="17" t="s">
        <v>83</v>
      </c>
    </row>
    <row r="435" s="13" customFormat="1">
      <c r="A435" s="13"/>
      <c r="B435" s="224"/>
      <c r="C435" s="225"/>
      <c r="D435" s="217" t="s">
        <v>134</v>
      </c>
      <c r="E435" s="226" t="s">
        <v>19</v>
      </c>
      <c r="F435" s="227" t="s">
        <v>456</v>
      </c>
      <c r="G435" s="225"/>
      <c r="H435" s="226" t="s">
        <v>19</v>
      </c>
      <c r="I435" s="228"/>
      <c r="J435" s="225"/>
      <c r="K435" s="225"/>
      <c r="L435" s="229"/>
      <c r="M435" s="230"/>
      <c r="N435" s="231"/>
      <c r="O435" s="231"/>
      <c r="P435" s="231"/>
      <c r="Q435" s="231"/>
      <c r="R435" s="231"/>
      <c r="S435" s="231"/>
      <c r="T435" s="23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3" t="s">
        <v>134</v>
      </c>
      <c r="AU435" s="233" t="s">
        <v>83</v>
      </c>
      <c r="AV435" s="13" t="s">
        <v>80</v>
      </c>
      <c r="AW435" s="13" t="s">
        <v>33</v>
      </c>
      <c r="AX435" s="13" t="s">
        <v>72</v>
      </c>
      <c r="AY435" s="233" t="s">
        <v>121</v>
      </c>
    </row>
    <row r="436" s="13" customFormat="1">
      <c r="A436" s="13"/>
      <c r="B436" s="224"/>
      <c r="C436" s="225"/>
      <c r="D436" s="217" t="s">
        <v>134</v>
      </c>
      <c r="E436" s="226" t="s">
        <v>19</v>
      </c>
      <c r="F436" s="227" t="s">
        <v>685</v>
      </c>
      <c r="G436" s="225"/>
      <c r="H436" s="226" t="s">
        <v>19</v>
      </c>
      <c r="I436" s="228"/>
      <c r="J436" s="225"/>
      <c r="K436" s="225"/>
      <c r="L436" s="229"/>
      <c r="M436" s="230"/>
      <c r="N436" s="231"/>
      <c r="O436" s="231"/>
      <c r="P436" s="231"/>
      <c r="Q436" s="231"/>
      <c r="R436" s="231"/>
      <c r="S436" s="231"/>
      <c r="T436" s="23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3" t="s">
        <v>134</v>
      </c>
      <c r="AU436" s="233" t="s">
        <v>83</v>
      </c>
      <c r="AV436" s="13" t="s">
        <v>80</v>
      </c>
      <c r="AW436" s="13" t="s">
        <v>33</v>
      </c>
      <c r="AX436" s="13" t="s">
        <v>72</v>
      </c>
      <c r="AY436" s="233" t="s">
        <v>121</v>
      </c>
    </row>
    <row r="437" s="14" customFormat="1">
      <c r="A437" s="14"/>
      <c r="B437" s="234"/>
      <c r="C437" s="235"/>
      <c r="D437" s="217" t="s">
        <v>134</v>
      </c>
      <c r="E437" s="236" t="s">
        <v>19</v>
      </c>
      <c r="F437" s="237" t="s">
        <v>742</v>
      </c>
      <c r="G437" s="235"/>
      <c r="H437" s="238">
        <v>200</v>
      </c>
      <c r="I437" s="239"/>
      <c r="J437" s="235"/>
      <c r="K437" s="235"/>
      <c r="L437" s="240"/>
      <c r="M437" s="241"/>
      <c r="N437" s="242"/>
      <c r="O437" s="242"/>
      <c r="P437" s="242"/>
      <c r="Q437" s="242"/>
      <c r="R437" s="242"/>
      <c r="S437" s="242"/>
      <c r="T437" s="24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4" t="s">
        <v>134</v>
      </c>
      <c r="AU437" s="244" t="s">
        <v>83</v>
      </c>
      <c r="AV437" s="14" t="s">
        <v>83</v>
      </c>
      <c r="AW437" s="14" t="s">
        <v>33</v>
      </c>
      <c r="AX437" s="14" t="s">
        <v>72</v>
      </c>
      <c r="AY437" s="244" t="s">
        <v>121</v>
      </c>
    </row>
    <row r="438" s="2" customFormat="1" ht="16.5" customHeight="1">
      <c r="A438" s="38"/>
      <c r="B438" s="39"/>
      <c r="C438" s="204" t="s">
        <v>743</v>
      </c>
      <c r="D438" s="204" t="s">
        <v>123</v>
      </c>
      <c r="E438" s="205" t="s">
        <v>503</v>
      </c>
      <c r="F438" s="206" t="s">
        <v>504</v>
      </c>
      <c r="G438" s="207" t="s">
        <v>307</v>
      </c>
      <c r="H438" s="208">
        <v>7</v>
      </c>
      <c r="I438" s="209"/>
      <c r="J438" s="210">
        <f>ROUND(I438*H438,2)</f>
        <v>0</v>
      </c>
      <c r="K438" s="206" t="s">
        <v>127</v>
      </c>
      <c r="L438" s="44"/>
      <c r="M438" s="211" t="s">
        <v>19</v>
      </c>
      <c r="N438" s="212" t="s">
        <v>43</v>
      </c>
      <c r="O438" s="84"/>
      <c r="P438" s="213">
        <f>O438*H438</f>
        <v>0</v>
      </c>
      <c r="Q438" s="213">
        <v>7.7399999999999998E-05</v>
      </c>
      <c r="R438" s="213">
        <f>Q438*H438</f>
        <v>0.00054179999999999994</v>
      </c>
      <c r="S438" s="213">
        <v>0</v>
      </c>
      <c r="T438" s="214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15" t="s">
        <v>128</v>
      </c>
      <c r="AT438" s="215" t="s">
        <v>123</v>
      </c>
      <c r="AU438" s="215" t="s">
        <v>83</v>
      </c>
      <c r="AY438" s="17" t="s">
        <v>121</v>
      </c>
      <c r="BE438" s="216">
        <f>IF(N438="základní",J438,0)</f>
        <v>0</v>
      </c>
      <c r="BF438" s="216">
        <f>IF(N438="snížená",J438,0)</f>
        <v>0</v>
      </c>
      <c r="BG438" s="216">
        <f>IF(N438="zákl. přenesená",J438,0)</f>
        <v>0</v>
      </c>
      <c r="BH438" s="216">
        <f>IF(N438="sníž. přenesená",J438,0)</f>
        <v>0</v>
      </c>
      <c r="BI438" s="216">
        <f>IF(N438="nulová",J438,0)</f>
        <v>0</v>
      </c>
      <c r="BJ438" s="17" t="s">
        <v>80</v>
      </c>
      <c r="BK438" s="216">
        <f>ROUND(I438*H438,2)</f>
        <v>0</v>
      </c>
      <c r="BL438" s="17" t="s">
        <v>128</v>
      </c>
      <c r="BM438" s="215" t="s">
        <v>505</v>
      </c>
    </row>
    <row r="439" s="2" customFormat="1">
      <c r="A439" s="38"/>
      <c r="B439" s="39"/>
      <c r="C439" s="40"/>
      <c r="D439" s="217" t="s">
        <v>130</v>
      </c>
      <c r="E439" s="40"/>
      <c r="F439" s="218" t="s">
        <v>506</v>
      </c>
      <c r="G439" s="40"/>
      <c r="H439" s="40"/>
      <c r="I439" s="219"/>
      <c r="J439" s="40"/>
      <c r="K439" s="40"/>
      <c r="L439" s="44"/>
      <c r="M439" s="220"/>
      <c r="N439" s="221"/>
      <c r="O439" s="84"/>
      <c r="P439" s="84"/>
      <c r="Q439" s="84"/>
      <c r="R439" s="84"/>
      <c r="S439" s="84"/>
      <c r="T439" s="85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130</v>
      </c>
      <c r="AU439" s="17" t="s">
        <v>83</v>
      </c>
    </row>
    <row r="440" s="2" customFormat="1">
      <c r="A440" s="38"/>
      <c r="B440" s="39"/>
      <c r="C440" s="40"/>
      <c r="D440" s="222" t="s">
        <v>132</v>
      </c>
      <c r="E440" s="40"/>
      <c r="F440" s="223" t="s">
        <v>507</v>
      </c>
      <c r="G440" s="40"/>
      <c r="H440" s="40"/>
      <c r="I440" s="219"/>
      <c r="J440" s="40"/>
      <c r="K440" s="40"/>
      <c r="L440" s="44"/>
      <c r="M440" s="220"/>
      <c r="N440" s="221"/>
      <c r="O440" s="84"/>
      <c r="P440" s="84"/>
      <c r="Q440" s="84"/>
      <c r="R440" s="84"/>
      <c r="S440" s="84"/>
      <c r="T440" s="85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132</v>
      </c>
      <c r="AU440" s="17" t="s">
        <v>83</v>
      </c>
    </row>
    <row r="441" s="2" customFormat="1">
      <c r="A441" s="38"/>
      <c r="B441" s="39"/>
      <c r="C441" s="40"/>
      <c r="D441" s="217" t="s">
        <v>142</v>
      </c>
      <c r="E441" s="40"/>
      <c r="F441" s="245" t="s">
        <v>508</v>
      </c>
      <c r="G441" s="40"/>
      <c r="H441" s="40"/>
      <c r="I441" s="219"/>
      <c r="J441" s="40"/>
      <c r="K441" s="40"/>
      <c r="L441" s="44"/>
      <c r="M441" s="220"/>
      <c r="N441" s="221"/>
      <c r="O441" s="84"/>
      <c r="P441" s="84"/>
      <c r="Q441" s="84"/>
      <c r="R441" s="84"/>
      <c r="S441" s="84"/>
      <c r="T441" s="85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142</v>
      </c>
      <c r="AU441" s="17" t="s">
        <v>83</v>
      </c>
    </row>
    <row r="442" s="13" customFormat="1">
      <c r="A442" s="13"/>
      <c r="B442" s="224"/>
      <c r="C442" s="225"/>
      <c r="D442" s="217" t="s">
        <v>134</v>
      </c>
      <c r="E442" s="226" t="s">
        <v>19</v>
      </c>
      <c r="F442" s="227" t="s">
        <v>456</v>
      </c>
      <c r="G442" s="225"/>
      <c r="H442" s="226" t="s">
        <v>19</v>
      </c>
      <c r="I442" s="228"/>
      <c r="J442" s="225"/>
      <c r="K442" s="225"/>
      <c r="L442" s="229"/>
      <c r="M442" s="230"/>
      <c r="N442" s="231"/>
      <c r="O442" s="231"/>
      <c r="P442" s="231"/>
      <c r="Q442" s="231"/>
      <c r="R442" s="231"/>
      <c r="S442" s="231"/>
      <c r="T442" s="23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3" t="s">
        <v>134</v>
      </c>
      <c r="AU442" s="233" t="s">
        <v>83</v>
      </c>
      <c r="AV442" s="13" t="s">
        <v>80</v>
      </c>
      <c r="AW442" s="13" t="s">
        <v>33</v>
      </c>
      <c r="AX442" s="13" t="s">
        <v>72</v>
      </c>
      <c r="AY442" s="233" t="s">
        <v>121</v>
      </c>
    </row>
    <row r="443" s="13" customFormat="1">
      <c r="A443" s="13"/>
      <c r="B443" s="224"/>
      <c r="C443" s="225"/>
      <c r="D443" s="217" t="s">
        <v>134</v>
      </c>
      <c r="E443" s="226" t="s">
        <v>19</v>
      </c>
      <c r="F443" s="227" t="s">
        <v>685</v>
      </c>
      <c r="G443" s="225"/>
      <c r="H443" s="226" t="s">
        <v>19</v>
      </c>
      <c r="I443" s="228"/>
      <c r="J443" s="225"/>
      <c r="K443" s="225"/>
      <c r="L443" s="229"/>
      <c r="M443" s="230"/>
      <c r="N443" s="231"/>
      <c r="O443" s="231"/>
      <c r="P443" s="231"/>
      <c r="Q443" s="231"/>
      <c r="R443" s="231"/>
      <c r="S443" s="231"/>
      <c r="T443" s="23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3" t="s">
        <v>134</v>
      </c>
      <c r="AU443" s="233" t="s">
        <v>83</v>
      </c>
      <c r="AV443" s="13" t="s">
        <v>80</v>
      </c>
      <c r="AW443" s="13" t="s">
        <v>33</v>
      </c>
      <c r="AX443" s="13" t="s">
        <v>72</v>
      </c>
      <c r="AY443" s="233" t="s">
        <v>121</v>
      </c>
    </row>
    <row r="444" s="14" customFormat="1">
      <c r="A444" s="14"/>
      <c r="B444" s="234"/>
      <c r="C444" s="235"/>
      <c r="D444" s="217" t="s">
        <v>134</v>
      </c>
      <c r="E444" s="236" t="s">
        <v>19</v>
      </c>
      <c r="F444" s="237" t="s">
        <v>509</v>
      </c>
      <c r="G444" s="235"/>
      <c r="H444" s="238">
        <v>7</v>
      </c>
      <c r="I444" s="239"/>
      <c r="J444" s="235"/>
      <c r="K444" s="235"/>
      <c r="L444" s="240"/>
      <c r="M444" s="241"/>
      <c r="N444" s="242"/>
      <c r="O444" s="242"/>
      <c r="P444" s="242"/>
      <c r="Q444" s="242"/>
      <c r="R444" s="242"/>
      <c r="S444" s="242"/>
      <c r="T444" s="24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4" t="s">
        <v>134</v>
      </c>
      <c r="AU444" s="244" t="s">
        <v>83</v>
      </c>
      <c r="AV444" s="14" t="s">
        <v>83</v>
      </c>
      <c r="AW444" s="14" t="s">
        <v>33</v>
      </c>
      <c r="AX444" s="14" t="s">
        <v>72</v>
      </c>
      <c r="AY444" s="244" t="s">
        <v>121</v>
      </c>
    </row>
    <row r="445" s="12" customFormat="1" ht="22.8" customHeight="1">
      <c r="A445" s="12"/>
      <c r="B445" s="188"/>
      <c r="C445" s="189"/>
      <c r="D445" s="190" t="s">
        <v>71</v>
      </c>
      <c r="E445" s="202" t="s">
        <v>511</v>
      </c>
      <c r="F445" s="202" t="s">
        <v>512</v>
      </c>
      <c r="G445" s="189"/>
      <c r="H445" s="189"/>
      <c r="I445" s="192"/>
      <c r="J445" s="203">
        <f>BK445</f>
        <v>0</v>
      </c>
      <c r="K445" s="189"/>
      <c r="L445" s="194"/>
      <c r="M445" s="195"/>
      <c r="N445" s="196"/>
      <c r="O445" s="196"/>
      <c r="P445" s="197">
        <f>SUM(P446:P451)</f>
        <v>0</v>
      </c>
      <c r="Q445" s="196"/>
      <c r="R445" s="197">
        <f>SUM(R446:R451)</f>
        <v>0</v>
      </c>
      <c r="S445" s="196"/>
      <c r="T445" s="198">
        <f>SUM(T446:T451)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199" t="s">
        <v>80</v>
      </c>
      <c r="AT445" s="200" t="s">
        <v>71</v>
      </c>
      <c r="AU445" s="200" t="s">
        <v>80</v>
      </c>
      <c r="AY445" s="199" t="s">
        <v>121</v>
      </c>
      <c r="BK445" s="201">
        <f>SUM(BK446:BK451)</f>
        <v>0</v>
      </c>
    </row>
    <row r="446" s="2" customFormat="1" ht="21.75" customHeight="1">
      <c r="A446" s="38"/>
      <c r="B446" s="39"/>
      <c r="C446" s="204" t="s">
        <v>744</v>
      </c>
      <c r="D446" s="204" t="s">
        <v>123</v>
      </c>
      <c r="E446" s="205" t="s">
        <v>514</v>
      </c>
      <c r="F446" s="206" t="s">
        <v>515</v>
      </c>
      <c r="G446" s="207" t="s">
        <v>194</v>
      </c>
      <c r="H446" s="208">
        <v>346.17700000000002</v>
      </c>
      <c r="I446" s="209"/>
      <c r="J446" s="210">
        <f>ROUND(I446*H446,2)</f>
        <v>0</v>
      </c>
      <c r="K446" s="206" t="s">
        <v>127</v>
      </c>
      <c r="L446" s="44"/>
      <c r="M446" s="211" t="s">
        <v>19</v>
      </c>
      <c r="N446" s="212" t="s">
        <v>43</v>
      </c>
      <c r="O446" s="84"/>
      <c r="P446" s="213">
        <f>O446*H446</f>
        <v>0</v>
      </c>
      <c r="Q446" s="213">
        <v>0</v>
      </c>
      <c r="R446" s="213">
        <f>Q446*H446</f>
        <v>0</v>
      </c>
      <c r="S446" s="213">
        <v>0</v>
      </c>
      <c r="T446" s="214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15" t="s">
        <v>128</v>
      </c>
      <c r="AT446" s="215" t="s">
        <v>123</v>
      </c>
      <c r="AU446" s="215" t="s">
        <v>83</v>
      </c>
      <c r="AY446" s="17" t="s">
        <v>121</v>
      </c>
      <c r="BE446" s="216">
        <f>IF(N446="základní",J446,0)</f>
        <v>0</v>
      </c>
      <c r="BF446" s="216">
        <f>IF(N446="snížená",J446,0)</f>
        <v>0</v>
      </c>
      <c r="BG446" s="216">
        <f>IF(N446="zákl. přenesená",J446,0)</f>
        <v>0</v>
      </c>
      <c r="BH446" s="216">
        <f>IF(N446="sníž. přenesená",J446,0)</f>
        <v>0</v>
      </c>
      <c r="BI446" s="216">
        <f>IF(N446="nulová",J446,0)</f>
        <v>0</v>
      </c>
      <c r="BJ446" s="17" t="s">
        <v>80</v>
      </c>
      <c r="BK446" s="216">
        <f>ROUND(I446*H446,2)</f>
        <v>0</v>
      </c>
      <c r="BL446" s="17" t="s">
        <v>128</v>
      </c>
      <c r="BM446" s="215" t="s">
        <v>516</v>
      </c>
    </row>
    <row r="447" s="2" customFormat="1">
      <c r="A447" s="38"/>
      <c r="B447" s="39"/>
      <c r="C447" s="40"/>
      <c r="D447" s="217" t="s">
        <v>130</v>
      </c>
      <c r="E447" s="40"/>
      <c r="F447" s="218" t="s">
        <v>517</v>
      </c>
      <c r="G447" s="40"/>
      <c r="H447" s="40"/>
      <c r="I447" s="219"/>
      <c r="J447" s="40"/>
      <c r="K447" s="40"/>
      <c r="L447" s="44"/>
      <c r="M447" s="220"/>
      <c r="N447" s="221"/>
      <c r="O447" s="84"/>
      <c r="P447" s="84"/>
      <c r="Q447" s="84"/>
      <c r="R447" s="84"/>
      <c r="S447" s="84"/>
      <c r="T447" s="85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130</v>
      </c>
      <c r="AU447" s="17" t="s">
        <v>83</v>
      </c>
    </row>
    <row r="448" s="2" customFormat="1">
      <c r="A448" s="38"/>
      <c r="B448" s="39"/>
      <c r="C448" s="40"/>
      <c r="D448" s="222" t="s">
        <v>132</v>
      </c>
      <c r="E448" s="40"/>
      <c r="F448" s="223" t="s">
        <v>518</v>
      </c>
      <c r="G448" s="40"/>
      <c r="H448" s="40"/>
      <c r="I448" s="219"/>
      <c r="J448" s="40"/>
      <c r="K448" s="40"/>
      <c r="L448" s="44"/>
      <c r="M448" s="220"/>
      <c r="N448" s="221"/>
      <c r="O448" s="84"/>
      <c r="P448" s="84"/>
      <c r="Q448" s="84"/>
      <c r="R448" s="84"/>
      <c r="S448" s="84"/>
      <c r="T448" s="85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132</v>
      </c>
      <c r="AU448" s="17" t="s">
        <v>83</v>
      </c>
    </row>
    <row r="449" s="2" customFormat="1" ht="21.75" customHeight="1">
      <c r="A449" s="38"/>
      <c r="B449" s="39"/>
      <c r="C449" s="204" t="s">
        <v>745</v>
      </c>
      <c r="D449" s="204" t="s">
        <v>123</v>
      </c>
      <c r="E449" s="205" t="s">
        <v>746</v>
      </c>
      <c r="F449" s="206" t="s">
        <v>747</v>
      </c>
      <c r="G449" s="207" t="s">
        <v>194</v>
      </c>
      <c r="H449" s="208">
        <v>346.17700000000002</v>
      </c>
      <c r="I449" s="209"/>
      <c r="J449" s="210">
        <f>ROUND(I449*H449,2)</f>
        <v>0</v>
      </c>
      <c r="K449" s="206" t="s">
        <v>127</v>
      </c>
      <c r="L449" s="44"/>
      <c r="M449" s="211" t="s">
        <v>19</v>
      </c>
      <c r="N449" s="212" t="s">
        <v>43</v>
      </c>
      <c r="O449" s="84"/>
      <c r="P449" s="213">
        <f>O449*H449</f>
        <v>0</v>
      </c>
      <c r="Q449" s="213">
        <v>0</v>
      </c>
      <c r="R449" s="213">
        <f>Q449*H449</f>
        <v>0</v>
      </c>
      <c r="S449" s="213">
        <v>0</v>
      </c>
      <c r="T449" s="214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15" t="s">
        <v>128</v>
      </c>
      <c r="AT449" s="215" t="s">
        <v>123</v>
      </c>
      <c r="AU449" s="215" t="s">
        <v>83</v>
      </c>
      <c r="AY449" s="17" t="s">
        <v>121</v>
      </c>
      <c r="BE449" s="216">
        <f>IF(N449="základní",J449,0)</f>
        <v>0</v>
      </c>
      <c r="BF449" s="216">
        <f>IF(N449="snížená",J449,0)</f>
        <v>0</v>
      </c>
      <c r="BG449" s="216">
        <f>IF(N449="zákl. přenesená",J449,0)</f>
        <v>0</v>
      </c>
      <c r="BH449" s="216">
        <f>IF(N449="sníž. přenesená",J449,0)</f>
        <v>0</v>
      </c>
      <c r="BI449" s="216">
        <f>IF(N449="nulová",J449,0)</f>
        <v>0</v>
      </c>
      <c r="BJ449" s="17" t="s">
        <v>80</v>
      </c>
      <c r="BK449" s="216">
        <f>ROUND(I449*H449,2)</f>
        <v>0</v>
      </c>
      <c r="BL449" s="17" t="s">
        <v>128</v>
      </c>
      <c r="BM449" s="215" t="s">
        <v>522</v>
      </c>
    </row>
    <row r="450" s="2" customFormat="1">
      <c r="A450" s="38"/>
      <c r="B450" s="39"/>
      <c r="C450" s="40"/>
      <c r="D450" s="217" t="s">
        <v>130</v>
      </c>
      <c r="E450" s="40"/>
      <c r="F450" s="218" t="s">
        <v>748</v>
      </c>
      <c r="G450" s="40"/>
      <c r="H450" s="40"/>
      <c r="I450" s="219"/>
      <c r="J450" s="40"/>
      <c r="K450" s="40"/>
      <c r="L450" s="44"/>
      <c r="M450" s="220"/>
      <c r="N450" s="221"/>
      <c r="O450" s="84"/>
      <c r="P450" s="84"/>
      <c r="Q450" s="84"/>
      <c r="R450" s="84"/>
      <c r="S450" s="84"/>
      <c r="T450" s="85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130</v>
      </c>
      <c r="AU450" s="17" t="s">
        <v>83</v>
      </c>
    </row>
    <row r="451" s="2" customFormat="1">
      <c r="A451" s="38"/>
      <c r="B451" s="39"/>
      <c r="C451" s="40"/>
      <c r="D451" s="222" t="s">
        <v>132</v>
      </c>
      <c r="E451" s="40"/>
      <c r="F451" s="223" t="s">
        <v>749</v>
      </c>
      <c r="G451" s="40"/>
      <c r="H451" s="40"/>
      <c r="I451" s="219"/>
      <c r="J451" s="40"/>
      <c r="K451" s="40"/>
      <c r="L451" s="44"/>
      <c r="M451" s="220"/>
      <c r="N451" s="221"/>
      <c r="O451" s="84"/>
      <c r="P451" s="84"/>
      <c r="Q451" s="84"/>
      <c r="R451" s="84"/>
      <c r="S451" s="84"/>
      <c r="T451" s="85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132</v>
      </c>
      <c r="AU451" s="17" t="s">
        <v>83</v>
      </c>
    </row>
    <row r="452" s="12" customFormat="1" ht="25.92" customHeight="1">
      <c r="A452" s="12"/>
      <c r="B452" s="188"/>
      <c r="C452" s="189"/>
      <c r="D452" s="190" t="s">
        <v>71</v>
      </c>
      <c r="E452" s="191" t="s">
        <v>191</v>
      </c>
      <c r="F452" s="191" t="s">
        <v>525</v>
      </c>
      <c r="G452" s="189"/>
      <c r="H452" s="189"/>
      <c r="I452" s="192"/>
      <c r="J452" s="193">
        <f>BK452</f>
        <v>0</v>
      </c>
      <c r="K452" s="189"/>
      <c r="L452" s="194"/>
      <c r="M452" s="195"/>
      <c r="N452" s="196"/>
      <c r="O452" s="196"/>
      <c r="P452" s="197">
        <f>P453</f>
        <v>0</v>
      </c>
      <c r="Q452" s="196"/>
      <c r="R452" s="197">
        <f>R453</f>
        <v>2.0425716</v>
      </c>
      <c r="S452" s="196"/>
      <c r="T452" s="198">
        <f>T453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199" t="s">
        <v>144</v>
      </c>
      <c r="AT452" s="200" t="s">
        <v>71</v>
      </c>
      <c r="AU452" s="200" t="s">
        <v>72</v>
      </c>
      <c r="AY452" s="199" t="s">
        <v>121</v>
      </c>
      <c r="BK452" s="201">
        <f>BK453</f>
        <v>0</v>
      </c>
    </row>
    <row r="453" s="12" customFormat="1" ht="22.8" customHeight="1">
      <c r="A453" s="12"/>
      <c r="B453" s="188"/>
      <c r="C453" s="189"/>
      <c r="D453" s="190" t="s">
        <v>71</v>
      </c>
      <c r="E453" s="202" t="s">
        <v>526</v>
      </c>
      <c r="F453" s="202" t="s">
        <v>527</v>
      </c>
      <c r="G453" s="189"/>
      <c r="H453" s="189"/>
      <c r="I453" s="192"/>
      <c r="J453" s="203">
        <f>BK453</f>
        <v>0</v>
      </c>
      <c r="K453" s="189"/>
      <c r="L453" s="194"/>
      <c r="M453" s="195"/>
      <c r="N453" s="196"/>
      <c r="O453" s="196"/>
      <c r="P453" s="197">
        <f>SUM(P454:P463)</f>
        <v>0</v>
      </c>
      <c r="Q453" s="196"/>
      <c r="R453" s="197">
        <f>SUM(R454:R463)</f>
        <v>2.0425716</v>
      </c>
      <c r="S453" s="196"/>
      <c r="T453" s="198">
        <f>SUM(T454:T463)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199" t="s">
        <v>144</v>
      </c>
      <c r="AT453" s="200" t="s">
        <v>71</v>
      </c>
      <c r="AU453" s="200" t="s">
        <v>80</v>
      </c>
      <c r="AY453" s="199" t="s">
        <v>121</v>
      </c>
      <c r="BK453" s="201">
        <f>SUM(BK454:BK463)</f>
        <v>0</v>
      </c>
    </row>
    <row r="454" s="2" customFormat="1" ht="21.75" customHeight="1">
      <c r="A454" s="38"/>
      <c r="B454" s="39"/>
      <c r="C454" s="204" t="s">
        <v>750</v>
      </c>
      <c r="D454" s="204" t="s">
        <v>123</v>
      </c>
      <c r="E454" s="205" t="s">
        <v>529</v>
      </c>
      <c r="F454" s="206" t="s">
        <v>530</v>
      </c>
      <c r="G454" s="207" t="s">
        <v>307</v>
      </c>
      <c r="H454" s="208">
        <v>9</v>
      </c>
      <c r="I454" s="209"/>
      <c r="J454" s="210">
        <f>ROUND(I454*H454,2)</f>
        <v>0</v>
      </c>
      <c r="K454" s="206" t="s">
        <v>127</v>
      </c>
      <c r="L454" s="44"/>
      <c r="M454" s="211" t="s">
        <v>19</v>
      </c>
      <c r="N454" s="212" t="s">
        <v>43</v>
      </c>
      <c r="O454" s="84"/>
      <c r="P454" s="213">
        <f>O454*H454</f>
        <v>0</v>
      </c>
      <c r="Q454" s="213">
        <v>0.225634</v>
      </c>
      <c r="R454" s="213">
        <f>Q454*H454</f>
        <v>2.0307059999999999</v>
      </c>
      <c r="S454" s="213">
        <v>0</v>
      </c>
      <c r="T454" s="214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15" t="s">
        <v>531</v>
      </c>
      <c r="AT454" s="215" t="s">
        <v>123</v>
      </c>
      <c r="AU454" s="215" t="s">
        <v>83</v>
      </c>
      <c r="AY454" s="17" t="s">
        <v>121</v>
      </c>
      <c r="BE454" s="216">
        <f>IF(N454="základní",J454,0)</f>
        <v>0</v>
      </c>
      <c r="BF454" s="216">
        <f>IF(N454="snížená",J454,0)</f>
        <v>0</v>
      </c>
      <c r="BG454" s="216">
        <f>IF(N454="zákl. přenesená",J454,0)</f>
        <v>0</v>
      </c>
      <c r="BH454" s="216">
        <f>IF(N454="sníž. přenesená",J454,0)</f>
        <v>0</v>
      </c>
      <c r="BI454" s="216">
        <f>IF(N454="nulová",J454,0)</f>
        <v>0</v>
      </c>
      <c r="BJ454" s="17" t="s">
        <v>80</v>
      </c>
      <c r="BK454" s="216">
        <f>ROUND(I454*H454,2)</f>
        <v>0</v>
      </c>
      <c r="BL454" s="17" t="s">
        <v>531</v>
      </c>
      <c r="BM454" s="215" t="s">
        <v>532</v>
      </c>
    </row>
    <row r="455" s="2" customFormat="1">
      <c r="A455" s="38"/>
      <c r="B455" s="39"/>
      <c r="C455" s="40"/>
      <c r="D455" s="217" t="s">
        <v>130</v>
      </c>
      <c r="E455" s="40"/>
      <c r="F455" s="218" t="s">
        <v>533</v>
      </c>
      <c r="G455" s="40"/>
      <c r="H455" s="40"/>
      <c r="I455" s="219"/>
      <c r="J455" s="40"/>
      <c r="K455" s="40"/>
      <c r="L455" s="44"/>
      <c r="M455" s="220"/>
      <c r="N455" s="221"/>
      <c r="O455" s="84"/>
      <c r="P455" s="84"/>
      <c r="Q455" s="84"/>
      <c r="R455" s="84"/>
      <c r="S455" s="84"/>
      <c r="T455" s="85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130</v>
      </c>
      <c r="AU455" s="17" t="s">
        <v>83</v>
      </c>
    </row>
    <row r="456" s="2" customFormat="1">
      <c r="A456" s="38"/>
      <c r="B456" s="39"/>
      <c r="C456" s="40"/>
      <c r="D456" s="222" t="s">
        <v>132</v>
      </c>
      <c r="E456" s="40"/>
      <c r="F456" s="223" t="s">
        <v>534</v>
      </c>
      <c r="G456" s="40"/>
      <c r="H456" s="40"/>
      <c r="I456" s="219"/>
      <c r="J456" s="40"/>
      <c r="K456" s="40"/>
      <c r="L456" s="44"/>
      <c r="M456" s="220"/>
      <c r="N456" s="221"/>
      <c r="O456" s="84"/>
      <c r="P456" s="84"/>
      <c r="Q456" s="84"/>
      <c r="R456" s="84"/>
      <c r="S456" s="84"/>
      <c r="T456" s="85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132</v>
      </c>
      <c r="AU456" s="17" t="s">
        <v>83</v>
      </c>
    </row>
    <row r="457" s="2" customFormat="1">
      <c r="A457" s="38"/>
      <c r="B457" s="39"/>
      <c r="C457" s="40"/>
      <c r="D457" s="217" t="s">
        <v>142</v>
      </c>
      <c r="E457" s="40"/>
      <c r="F457" s="245" t="s">
        <v>535</v>
      </c>
      <c r="G457" s="40"/>
      <c r="H457" s="40"/>
      <c r="I457" s="219"/>
      <c r="J457" s="40"/>
      <c r="K457" s="40"/>
      <c r="L457" s="44"/>
      <c r="M457" s="220"/>
      <c r="N457" s="221"/>
      <c r="O457" s="84"/>
      <c r="P457" s="84"/>
      <c r="Q457" s="84"/>
      <c r="R457" s="84"/>
      <c r="S457" s="84"/>
      <c r="T457" s="85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142</v>
      </c>
      <c r="AU457" s="17" t="s">
        <v>83</v>
      </c>
    </row>
    <row r="458" s="13" customFormat="1">
      <c r="A458" s="13"/>
      <c r="B458" s="224"/>
      <c r="C458" s="225"/>
      <c r="D458" s="217" t="s">
        <v>134</v>
      </c>
      <c r="E458" s="226" t="s">
        <v>19</v>
      </c>
      <c r="F458" s="227" t="s">
        <v>536</v>
      </c>
      <c r="G458" s="225"/>
      <c r="H458" s="226" t="s">
        <v>19</v>
      </c>
      <c r="I458" s="228"/>
      <c r="J458" s="225"/>
      <c r="K458" s="225"/>
      <c r="L458" s="229"/>
      <c r="M458" s="230"/>
      <c r="N458" s="231"/>
      <c r="O458" s="231"/>
      <c r="P458" s="231"/>
      <c r="Q458" s="231"/>
      <c r="R458" s="231"/>
      <c r="S458" s="231"/>
      <c r="T458" s="23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3" t="s">
        <v>134</v>
      </c>
      <c r="AU458" s="233" t="s">
        <v>83</v>
      </c>
      <c r="AV458" s="13" t="s">
        <v>80</v>
      </c>
      <c r="AW458" s="13" t="s">
        <v>33</v>
      </c>
      <c r="AX458" s="13" t="s">
        <v>72</v>
      </c>
      <c r="AY458" s="233" t="s">
        <v>121</v>
      </c>
    </row>
    <row r="459" s="13" customFormat="1">
      <c r="A459" s="13"/>
      <c r="B459" s="224"/>
      <c r="C459" s="225"/>
      <c r="D459" s="217" t="s">
        <v>134</v>
      </c>
      <c r="E459" s="226" t="s">
        <v>19</v>
      </c>
      <c r="F459" s="227" t="s">
        <v>223</v>
      </c>
      <c r="G459" s="225"/>
      <c r="H459" s="226" t="s">
        <v>19</v>
      </c>
      <c r="I459" s="228"/>
      <c r="J459" s="225"/>
      <c r="K459" s="225"/>
      <c r="L459" s="229"/>
      <c r="M459" s="230"/>
      <c r="N459" s="231"/>
      <c r="O459" s="231"/>
      <c r="P459" s="231"/>
      <c r="Q459" s="231"/>
      <c r="R459" s="231"/>
      <c r="S459" s="231"/>
      <c r="T459" s="23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3" t="s">
        <v>134</v>
      </c>
      <c r="AU459" s="233" t="s">
        <v>83</v>
      </c>
      <c r="AV459" s="13" t="s">
        <v>80</v>
      </c>
      <c r="AW459" s="13" t="s">
        <v>33</v>
      </c>
      <c r="AX459" s="13" t="s">
        <v>72</v>
      </c>
      <c r="AY459" s="233" t="s">
        <v>121</v>
      </c>
    </row>
    <row r="460" s="14" customFormat="1">
      <c r="A460" s="14"/>
      <c r="B460" s="234"/>
      <c r="C460" s="235"/>
      <c r="D460" s="217" t="s">
        <v>134</v>
      </c>
      <c r="E460" s="236" t="s">
        <v>19</v>
      </c>
      <c r="F460" s="237" t="s">
        <v>537</v>
      </c>
      <c r="G460" s="235"/>
      <c r="H460" s="238">
        <v>9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4" t="s">
        <v>134</v>
      </c>
      <c r="AU460" s="244" t="s">
        <v>83</v>
      </c>
      <c r="AV460" s="14" t="s">
        <v>83</v>
      </c>
      <c r="AW460" s="14" t="s">
        <v>33</v>
      </c>
      <c r="AX460" s="14" t="s">
        <v>72</v>
      </c>
      <c r="AY460" s="244" t="s">
        <v>121</v>
      </c>
    </row>
    <row r="461" s="2" customFormat="1" ht="16.5" customHeight="1">
      <c r="A461" s="38"/>
      <c r="B461" s="39"/>
      <c r="C461" s="246" t="s">
        <v>751</v>
      </c>
      <c r="D461" s="246" t="s">
        <v>191</v>
      </c>
      <c r="E461" s="247" t="s">
        <v>539</v>
      </c>
      <c r="F461" s="248" t="s">
        <v>540</v>
      </c>
      <c r="G461" s="249" t="s">
        <v>307</v>
      </c>
      <c r="H461" s="250">
        <v>9.2699999999999996</v>
      </c>
      <c r="I461" s="251"/>
      <c r="J461" s="252">
        <f>ROUND(I461*H461,2)</f>
        <v>0</v>
      </c>
      <c r="K461" s="248" t="s">
        <v>127</v>
      </c>
      <c r="L461" s="253"/>
      <c r="M461" s="254" t="s">
        <v>19</v>
      </c>
      <c r="N461" s="255" t="s">
        <v>43</v>
      </c>
      <c r="O461" s="84"/>
      <c r="P461" s="213">
        <f>O461*H461</f>
        <v>0</v>
      </c>
      <c r="Q461" s="213">
        <v>0.0012800000000000001</v>
      </c>
      <c r="R461" s="213">
        <f>Q461*H461</f>
        <v>0.011865600000000001</v>
      </c>
      <c r="S461" s="213">
        <v>0</v>
      </c>
      <c r="T461" s="214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15" t="s">
        <v>541</v>
      </c>
      <c r="AT461" s="215" t="s">
        <v>191</v>
      </c>
      <c r="AU461" s="215" t="s">
        <v>83</v>
      </c>
      <c r="AY461" s="17" t="s">
        <v>121</v>
      </c>
      <c r="BE461" s="216">
        <f>IF(N461="základní",J461,0)</f>
        <v>0</v>
      </c>
      <c r="BF461" s="216">
        <f>IF(N461="snížená",J461,0)</f>
        <v>0</v>
      </c>
      <c r="BG461" s="216">
        <f>IF(N461="zákl. přenesená",J461,0)</f>
        <v>0</v>
      </c>
      <c r="BH461" s="216">
        <f>IF(N461="sníž. přenesená",J461,0)</f>
        <v>0</v>
      </c>
      <c r="BI461" s="216">
        <f>IF(N461="nulová",J461,0)</f>
        <v>0</v>
      </c>
      <c r="BJ461" s="17" t="s">
        <v>80</v>
      </c>
      <c r="BK461" s="216">
        <f>ROUND(I461*H461,2)</f>
        <v>0</v>
      </c>
      <c r="BL461" s="17" t="s">
        <v>541</v>
      </c>
      <c r="BM461" s="215" t="s">
        <v>542</v>
      </c>
    </row>
    <row r="462" s="2" customFormat="1">
      <c r="A462" s="38"/>
      <c r="B462" s="39"/>
      <c r="C462" s="40"/>
      <c r="D462" s="217" t="s">
        <v>130</v>
      </c>
      <c r="E462" s="40"/>
      <c r="F462" s="218" t="s">
        <v>540</v>
      </c>
      <c r="G462" s="40"/>
      <c r="H462" s="40"/>
      <c r="I462" s="219"/>
      <c r="J462" s="40"/>
      <c r="K462" s="40"/>
      <c r="L462" s="44"/>
      <c r="M462" s="220"/>
      <c r="N462" s="221"/>
      <c r="O462" s="84"/>
      <c r="P462" s="84"/>
      <c r="Q462" s="84"/>
      <c r="R462" s="84"/>
      <c r="S462" s="84"/>
      <c r="T462" s="85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130</v>
      </c>
      <c r="AU462" s="17" t="s">
        <v>83</v>
      </c>
    </row>
    <row r="463" s="14" customFormat="1">
      <c r="A463" s="14"/>
      <c r="B463" s="234"/>
      <c r="C463" s="235"/>
      <c r="D463" s="217" t="s">
        <v>134</v>
      </c>
      <c r="E463" s="235"/>
      <c r="F463" s="237" t="s">
        <v>543</v>
      </c>
      <c r="G463" s="235"/>
      <c r="H463" s="238">
        <v>9.2699999999999996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4" t="s">
        <v>134</v>
      </c>
      <c r="AU463" s="244" t="s">
        <v>83</v>
      </c>
      <c r="AV463" s="14" t="s">
        <v>83</v>
      </c>
      <c r="AW463" s="14" t="s">
        <v>4</v>
      </c>
      <c r="AX463" s="14" t="s">
        <v>80</v>
      </c>
      <c r="AY463" s="244" t="s">
        <v>121</v>
      </c>
    </row>
    <row r="464" s="12" customFormat="1" ht="25.92" customHeight="1">
      <c r="A464" s="12"/>
      <c r="B464" s="188"/>
      <c r="C464" s="189"/>
      <c r="D464" s="190" t="s">
        <v>71</v>
      </c>
      <c r="E464" s="191" t="s">
        <v>544</v>
      </c>
      <c r="F464" s="191" t="s">
        <v>545</v>
      </c>
      <c r="G464" s="189"/>
      <c r="H464" s="189"/>
      <c r="I464" s="192"/>
      <c r="J464" s="193">
        <f>BK464</f>
        <v>0</v>
      </c>
      <c r="K464" s="189"/>
      <c r="L464" s="194"/>
      <c r="M464" s="195"/>
      <c r="N464" s="196"/>
      <c r="O464" s="196"/>
      <c r="P464" s="197">
        <f>P465+P473+P481</f>
        <v>0</v>
      </c>
      <c r="Q464" s="196"/>
      <c r="R464" s="197">
        <f>R465+R473+R481</f>
        <v>0</v>
      </c>
      <c r="S464" s="196"/>
      <c r="T464" s="198">
        <f>T465+T473+T481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199" t="s">
        <v>163</v>
      </c>
      <c r="AT464" s="200" t="s">
        <v>71</v>
      </c>
      <c r="AU464" s="200" t="s">
        <v>72</v>
      </c>
      <c r="AY464" s="199" t="s">
        <v>121</v>
      </c>
      <c r="BK464" s="201">
        <f>BK465+BK473+BK481</f>
        <v>0</v>
      </c>
    </row>
    <row r="465" s="12" customFormat="1" ht="22.8" customHeight="1">
      <c r="A465" s="12"/>
      <c r="B465" s="188"/>
      <c r="C465" s="189"/>
      <c r="D465" s="190" t="s">
        <v>71</v>
      </c>
      <c r="E465" s="202" t="s">
        <v>546</v>
      </c>
      <c r="F465" s="202" t="s">
        <v>547</v>
      </c>
      <c r="G465" s="189"/>
      <c r="H465" s="189"/>
      <c r="I465" s="192"/>
      <c r="J465" s="203">
        <f>BK465</f>
        <v>0</v>
      </c>
      <c r="K465" s="189"/>
      <c r="L465" s="194"/>
      <c r="M465" s="195"/>
      <c r="N465" s="196"/>
      <c r="O465" s="196"/>
      <c r="P465" s="197">
        <f>SUM(P466:P472)</f>
        <v>0</v>
      </c>
      <c r="Q465" s="196"/>
      <c r="R465" s="197">
        <f>SUM(R466:R472)</f>
        <v>0</v>
      </c>
      <c r="S465" s="196"/>
      <c r="T465" s="198">
        <f>SUM(T466:T472)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199" t="s">
        <v>163</v>
      </c>
      <c r="AT465" s="200" t="s">
        <v>71</v>
      </c>
      <c r="AU465" s="200" t="s">
        <v>80</v>
      </c>
      <c r="AY465" s="199" t="s">
        <v>121</v>
      </c>
      <c r="BK465" s="201">
        <f>SUM(BK466:BK472)</f>
        <v>0</v>
      </c>
    </row>
    <row r="466" s="2" customFormat="1" ht="16.5" customHeight="1">
      <c r="A466" s="38"/>
      <c r="B466" s="39"/>
      <c r="C466" s="204" t="s">
        <v>752</v>
      </c>
      <c r="D466" s="204" t="s">
        <v>123</v>
      </c>
      <c r="E466" s="205" t="s">
        <v>549</v>
      </c>
      <c r="F466" s="206" t="s">
        <v>550</v>
      </c>
      <c r="G466" s="207" t="s">
        <v>551</v>
      </c>
      <c r="H466" s="208">
        <v>6.4249999999999998</v>
      </c>
      <c r="I466" s="209"/>
      <c r="J466" s="210">
        <f>ROUND(I466*H466,2)</f>
        <v>0</v>
      </c>
      <c r="K466" s="206" t="s">
        <v>127</v>
      </c>
      <c r="L466" s="44"/>
      <c r="M466" s="211" t="s">
        <v>19</v>
      </c>
      <c r="N466" s="212" t="s">
        <v>43</v>
      </c>
      <c r="O466" s="84"/>
      <c r="P466" s="213">
        <f>O466*H466</f>
        <v>0</v>
      </c>
      <c r="Q466" s="213">
        <v>0</v>
      </c>
      <c r="R466" s="213">
        <f>Q466*H466</f>
        <v>0</v>
      </c>
      <c r="S466" s="213">
        <v>0</v>
      </c>
      <c r="T466" s="214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15" t="s">
        <v>552</v>
      </c>
      <c r="AT466" s="215" t="s">
        <v>123</v>
      </c>
      <c r="AU466" s="215" t="s">
        <v>83</v>
      </c>
      <c r="AY466" s="17" t="s">
        <v>121</v>
      </c>
      <c r="BE466" s="216">
        <f>IF(N466="základní",J466,0)</f>
        <v>0</v>
      </c>
      <c r="BF466" s="216">
        <f>IF(N466="snížená",J466,0)</f>
        <v>0</v>
      </c>
      <c r="BG466" s="216">
        <f>IF(N466="zákl. přenesená",J466,0)</f>
        <v>0</v>
      </c>
      <c r="BH466" s="216">
        <f>IF(N466="sníž. přenesená",J466,0)</f>
        <v>0</v>
      </c>
      <c r="BI466" s="216">
        <f>IF(N466="nulová",J466,0)</f>
        <v>0</v>
      </c>
      <c r="BJ466" s="17" t="s">
        <v>80</v>
      </c>
      <c r="BK466" s="216">
        <f>ROUND(I466*H466,2)</f>
        <v>0</v>
      </c>
      <c r="BL466" s="17" t="s">
        <v>552</v>
      </c>
      <c r="BM466" s="215" t="s">
        <v>753</v>
      </c>
    </row>
    <row r="467" s="2" customFormat="1">
      <c r="A467" s="38"/>
      <c r="B467" s="39"/>
      <c r="C467" s="40"/>
      <c r="D467" s="217" t="s">
        <v>130</v>
      </c>
      <c r="E467" s="40"/>
      <c r="F467" s="218" t="s">
        <v>550</v>
      </c>
      <c r="G467" s="40"/>
      <c r="H467" s="40"/>
      <c r="I467" s="219"/>
      <c r="J467" s="40"/>
      <c r="K467" s="40"/>
      <c r="L467" s="44"/>
      <c r="M467" s="220"/>
      <c r="N467" s="221"/>
      <c r="O467" s="84"/>
      <c r="P467" s="84"/>
      <c r="Q467" s="84"/>
      <c r="R467" s="84"/>
      <c r="S467" s="84"/>
      <c r="T467" s="85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130</v>
      </c>
      <c r="AU467" s="17" t="s">
        <v>83</v>
      </c>
    </row>
    <row r="468" s="2" customFormat="1">
      <c r="A468" s="38"/>
      <c r="B468" s="39"/>
      <c r="C468" s="40"/>
      <c r="D468" s="222" t="s">
        <v>132</v>
      </c>
      <c r="E468" s="40"/>
      <c r="F468" s="223" t="s">
        <v>554</v>
      </c>
      <c r="G468" s="40"/>
      <c r="H468" s="40"/>
      <c r="I468" s="219"/>
      <c r="J468" s="40"/>
      <c r="K468" s="40"/>
      <c r="L468" s="44"/>
      <c r="M468" s="220"/>
      <c r="N468" s="221"/>
      <c r="O468" s="84"/>
      <c r="P468" s="84"/>
      <c r="Q468" s="84"/>
      <c r="R468" s="84"/>
      <c r="S468" s="84"/>
      <c r="T468" s="85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132</v>
      </c>
      <c r="AU468" s="17" t="s">
        <v>83</v>
      </c>
    </row>
    <row r="469" s="14" customFormat="1">
      <c r="A469" s="14"/>
      <c r="B469" s="234"/>
      <c r="C469" s="235"/>
      <c r="D469" s="217" t="s">
        <v>134</v>
      </c>
      <c r="E469" s="236" t="s">
        <v>19</v>
      </c>
      <c r="F469" s="237" t="s">
        <v>754</v>
      </c>
      <c r="G469" s="235"/>
      <c r="H469" s="238">
        <v>6.4249999999999998</v>
      </c>
      <c r="I469" s="239"/>
      <c r="J469" s="235"/>
      <c r="K469" s="235"/>
      <c r="L469" s="240"/>
      <c r="M469" s="241"/>
      <c r="N469" s="242"/>
      <c r="O469" s="242"/>
      <c r="P469" s="242"/>
      <c r="Q469" s="242"/>
      <c r="R469" s="242"/>
      <c r="S469" s="242"/>
      <c r="T469" s="24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4" t="s">
        <v>134</v>
      </c>
      <c r="AU469" s="244" t="s">
        <v>83</v>
      </c>
      <c r="AV469" s="14" t="s">
        <v>83</v>
      </c>
      <c r="AW469" s="14" t="s">
        <v>33</v>
      </c>
      <c r="AX469" s="14" t="s">
        <v>72</v>
      </c>
      <c r="AY469" s="244" t="s">
        <v>121</v>
      </c>
    </row>
    <row r="470" s="2" customFormat="1" ht="16.5" customHeight="1">
      <c r="A470" s="38"/>
      <c r="B470" s="39"/>
      <c r="C470" s="204" t="s">
        <v>755</v>
      </c>
      <c r="D470" s="204" t="s">
        <v>123</v>
      </c>
      <c r="E470" s="205" t="s">
        <v>557</v>
      </c>
      <c r="F470" s="206" t="s">
        <v>558</v>
      </c>
      <c r="G470" s="207" t="s">
        <v>559</v>
      </c>
      <c r="H470" s="208">
        <v>1</v>
      </c>
      <c r="I470" s="209"/>
      <c r="J470" s="210">
        <f>ROUND(I470*H470,2)</f>
        <v>0</v>
      </c>
      <c r="K470" s="206" t="s">
        <v>127</v>
      </c>
      <c r="L470" s="44"/>
      <c r="M470" s="211" t="s">
        <v>19</v>
      </c>
      <c r="N470" s="212" t="s">
        <v>43</v>
      </c>
      <c r="O470" s="84"/>
      <c r="P470" s="213">
        <f>O470*H470</f>
        <v>0</v>
      </c>
      <c r="Q470" s="213">
        <v>0</v>
      </c>
      <c r="R470" s="213">
        <f>Q470*H470</f>
        <v>0</v>
      </c>
      <c r="S470" s="213">
        <v>0</v>
      </c>
      <c r="T470" s="214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15" t="s">
        <v>552</v>
      </c>
      <c r="AT470" s="215" t="s">
        <v>123</v>
      </c>
      <c r="AU470" s="215" t="s">
        <v>83</v>
      </c>
      <c r="AY470" s="17" t="s">
        <v>121</v>
      </c>
      <c r="BE470" s="216">
        <f>IF(N470="základní",J470,0)</f>
        <v>0</v>
      </c>
      <c r="BF470" s="216">
        <f>IF(N470="snížená",J470,0)</f>
        <v>0</v>
      </c>
      <c r="BG470" s="216">
        <f>IF(N470="zákl. přenesená",J470,0)</f>
        <v>0</v>
      </c>
      <c r="BH470" s="216">
        <f>IF(N470="sníž. přenesená",J470,0)</f>
        <v>0</v>
      </c>
      <c r="BI470" s="216">
        <f>IF(N470="nulová",J470,0)</f>
        <v>0</v>
      </c>
      <c r="BJ470" s="17" t="s">
        <v>80</v>
      </c>
      <c r="BK470" s="216">
        <f>ROUND(I470*H470,2)</f>
        <v>0</v>
      </c>
      <c r="BL470" s="17" t="s">
        <v>552</v>
      </c>
      <c r="BM470" s="215" t="s">
        <v>756</v>
      </c>
    </row>
    <row r="471" s="2" customFormat="1">
      <c r="A471" s="38"/>
      <c r="B471" s="39"/>
      <c r="C471" s="40"/>
      <c r="D471" s="217" t="s">
        <v>130</v>
      </c>
      <c r="E471" s="40"/>
      <c r="F471" s="218" t="s">
        <v>558</v>
      </c>
      <c r="G471" s="40"/>
      <c r="H471" s="40"/>
      <c r="I471" s="219"/>
      <c r="J471" s="40"/>
      <c r="K471" s="40"/>
      <c r="L471" s="44"/>
      <c r="M471" s="220"/>
      <c r="N471" s="221"/>
      <c r="O471" s="84"/>
      <c r="P471" s="84"/>
      <c r="Q471" s="84"/>
      <c r="R471" s="84"/>
      <c r="S471" s="84"/>
      <c r="T471" s="85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130</v>
      </c>
      <c r="AU471" s="17" t="s">
        <v>83</v>
      </c>
    </row>
    <row r="472" s="2" customFormat="1">
      <c r="A472" s="38"/>
      <c r="B472" s="39"/>
      <c r="C472" s="40"/>
      <c r="D472" s="222" t="s">
        <v>132</v>
      </c>
      <c r="E472" s="40"/>
      <c r="F472" s="223" t="s">
        <v>561</v>
      </c>
      <c r="G472" s="40"/>
      <c r="H472" s="40"/>
      <c r="I472" s="219"/>
      <c r="J472" s="40"/>
      <c r="K472" s="40"/>
      <c r="L472" s="44"/>
      <c r="M472" s="220"/>
      <c r="N472" s="221"/>
      <c r="O472" s="84"/>
      <c r="P472" s="84"/>
      <c r="Q472" s="84"/>
      <c r="R472" s="84"/>
      <c r="S472" s="84"/>
      <c r="T472" s="85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132</v>
      </c>
      <c r="AU472" s="17" t="s">
        <v>83</v>
      </c>
    </row>
    <row r="473" s="12" customFormat="1" ht="22.8" customHeight="1">
      <c r="A473" s="12"/>
      <c r="B473" s="188"/>
      <c r="C473" s="189"/>
      <c r="D473" s="190" t="s">
        <v>71</v>
      </c>
      <c r="E473" s="202" t="s">
        <v>562</v>
      </c>
      <c r="F473" s="202" t="s">
        <v>563</v>
      </c>
      <c r="G473" s="189"/>
      <c r="H473" s="189"/>
      <c r="I473" s="192"/>
      <c r="J473" s="203">
        <f>BK473</f>
        <v>0</v>
      </c>
      <c r="K473" s="189"/>
      <c r="L473" s="194"/>
      <c r="M473" s="195"/>
      <c r="N473" s="196"/>
      <c r="O473" s="196"/>
      <c r="P473" s="197">
        <f>SUM(P474:P480)</f>
        <v>0</v>
      </c>
      <c r="Q473" s="196"/>
      <c r="R473" s="197">
        <f>SUM(R474:R480)</f>
        <v>0</v>
      </c>
      <c r="S473" s="196"/>
      <c r="T473" s="198">
        <f>SUM(T474:T480)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199" t="s">
        <v>163</v>
      </c>
      <c r="AT473" s="200" t="s">
        <v>71</v>
      </c>
      <c r="AU473" s="200" t="s">
        <v>80</v>
      </c>
      <c r="AY473" s="199" t="s">
        <v>121</v>
      </c>
      <c r="BK473" s="201">
        <f>SUM(BK474:BK480)</f>
        <v>0</v>
      </c>
    </row>
    <row r="474" s="2" customFormat="1" ht="16.5" customHeight="1">
      <c r="A474" s="38"/>
      <c r="B474" s="39"/>
      <c r="C474" s="204" t="s">
        <v>757</v>
      </c>
      <c r="D474" s="204" t="s">
        <v>123</v>
      </c>
      <c r="E474" s="205" t="s">
        <v>565</v>
      </c>
      <c r="F474" s="206" t="s">
        <v>563</v>
      </c>
      <c r="G474" s="207" t="s">
        <v>559</v>
      </c>
      <c r="H474" s="208">
        <v>1</v>
      </c>
      <c r="I474" s="209"/>
      <c r="J474" s="210">
        <f>ROUND(I474*H474,2)</f>
        <v>0</v>
      </c>
      <c r="K474" s="206" t="s">
        <v>127</v>
      </c>
      <c r="L474" s="44"/>
      <c r="M474" s="211" t="s">
        <v>19</v>
      </c>
      <c r="N474" s="212" t="s">
        <v>43</v>
      </c>
      <c r="O474" s="84"/>
      <c r="P474" s="213">
        <f>O474*H474</f>
        <v>0</v>
      </c>
      <c r="Q474" s="213">
        <v>0</v>
      </c>
      <c r="R474" s="213">
        <f>Q474*H474</f>
        <v>0</v>
      </c>
      <c r="S474" s="213">
        <v>0</v>
      </c>
      <c r="T474" s="214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15" t="s">
        <v>552</v>
      </c>
      <c r="AT474" s="215" t="s">
        <v>123</v>
      </c>
      <c r="AU474" s="215" t="s">
        <v>83</v>
      </c>
      <c r="AY474" s="17" t="s">
        <v>121</v>
      </c>
      <c r="BE474" s="216">
        <f>IF(N474="základní",J474,0)</f>
        <v>0</v>
      </c>
      <c r="BF474" s="216">
        <f>IF(N474="snížená",J474,0)</f>
        <v>0</v>
      </c>
      <c r="BG474" s="216">
        <f>IF(N474="zákl. přenesená",J474,0)</f>
        <v>0</v>
      </c>
      <c r="BH474" s="216">
        <f>IF(N474="sníž. přenesená",J474,0)</f>
        <v>0</v>
      </c>
      <c r="BI474" s="216">
        <f>IF(N474="nulová",J474,0)</f>
        <v>0</v>
      </c>
      <c r="BJ474" s="17" t="s">
        <v>80</v>
      </c>
      <c r="BK474" s="216">
        <f>ROUND(I474*H474,2)</f>
        <v>0</v>
      </c>
      <c r="BL474" s="17" t="s">
        <v>552</v>
      </c>
      <c r="BM474" s="215" t="s">
        <v>758</v>
      </c>
    </row>
    <row r="475" s="2" customFormat="1">
      <c r="A475" s="38"/>
      <c r="B475" s="39"/>
      <c r="C475" s="40"/>
      <c r="D475" s="217" t="s">
        <v>130</v>
      </c>
      <c r="E475" s="40"/>
      <c r="F475" s="218" t="s">
        <v>563</v>
      </c>
      <c r="G475" s="40"/>
      <c r="H475" s="40"/>
      <c r="I475" s="219"/>
      <c r="J475" s="40"/>
      <c r="K475" s="40"/>
      <c r="L475" s="44"/>
      <c r="M475" s="220"/>
      <c r="N475" s="221"/>
      <c r="O475" s="84"/>
      <c r="P475" s="84"/>
      <c r="Q475" s="84"/>
      <c r="R475" s="84"/>
      <c r="S475" s="84"/>
      <c r="T475" s="85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130</v>
      </c>
      <c r="AU475" s="17" t="s">
        <v>83</v>
      </c>
    </row>
    <row r="476" s="2" customFormat="1">
      <c r="A476" s="38"/>
      <c r="B476" s="39"/>
      <c r="C476" s="40"/>
      <c r="D476" s="222" t="s">
        <v>132</v>
      </c>
      <c r="E476" s="40"/>
      <c r="F476" s="223" t="s">
        <v>567</v>
      </c>
      <c r="G476" s="40"/>
      <c r="H476" s="40"/>
      <c r="I476" s="219"/>
      <c r="J476" s="40"/>
      <c r="K476" s="40"/>
      <c r="L476" s="44"/>
      <c r="M476" s="220"/>
      <c r="N476" s="221"/>
      <c r="O476" s="84"/>
      <c r="P476" s="84"/>
      <c r="Q476" s="84"/>
      <c r="R476" s="84"/>
      <c r="S476" s="84"/>
      <c r="T476" s="85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132</v>
      </c>
      <c r="AU476" s="17" t="s">
        <v>83</v>
      </c>
    </row>
    <row r="477" s="2" customFormat="1" ht="16.5" customHeight="1">
      <c r="A477" s="38"/>
      <c r="B477" s="39"/>
      <c r="C477" s="204" t="s">
        <v>759</v>
      </c>
      <c r="D477" s="204" t="s">
        <v>123</v>
      </c>
      <c r="E477" s="205" t="s">
        <v>569</v>
      </c>
      <c r="F477" s="206" t="s">
        <v>570</v>
      </c>
      <c r="G477" s="207" t="s">
        <v>559</v>
      </c>
      <c r="H477" s="208">
        <v>1</v>
      </c>
      <c r="I477" s="209"/>
      <c r="J477" s="210">
        <f>ROUND(I477*H477,2)</f>
        <v>0</v>
      </c>
      <c r="K477" s="206" t="s">
        <v>127</v>
      </c>
      <c r="L477" s="44"/>
      <c r="M477" s="211" t="s">
        <v>19</v>
      </c>
      <c r="N477" s="212" t="s">
        <v>43</v>
      </c>
      <c r="O477" s="84"/>
      <c r="P477" s="213">
        <f>O477*H477</f>
        <v>0</v>
      </c>
      <c r="Q477" s="213">
        <v>0</v>
      </c>
      <c r="R477" s="213">
        <f>Q477*H477</f>
        <v>0</v>
      </c>
      <c r="S477" s="213">
        <v>0</v>
      </c>
      <c r="T477" s="214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15" t="s">
        <v>552</v>
      </c>
      <c r="AT477" s="215" t="s">
        <v>123</v>
      </c>
      <c r="AU477" s="215" t="s">
        <v>83</v>
      </c>
      <c r="AY477" s="17" t="s">
        <v>121</v>
      </c>
      <c r="BE477" s="216">
        <f>IF(N477="základní",J477,0)</f>
        <v>0</v>
      </c>
      <c r="BF477" s="216">
        <f>IF(N477="snížená",J477,0)</f>
        <v>0</v>
      </c>
      <c r="BG477" s="216">
        <f>IF(N477="zákl. přenesená",J477,0)</f>
        <v>0</v>
      </c>
      <c r="BH477" s="216">
        <f>IF(N477="sníž. přenesená",J477,0)</f>
        <v>0</v>
      </c>
      <c r="BI477" s="216">
        <f>IF(N477="nulová",J477,0)</f>
        <v>0</v>
      </c>
      <c r="BJ477" s="17" t="s">
        <v>80</v>
      </c>
      <c r="BK477" s="216">
        <f>ROUND(I477*H477,2)</f>
        <v>0</v>
      </c>
      <c r="BL477" s="17" t="s">
        <v>552</v>
      </c>
      <c r="BM477" s="215" t="s">
        <v>760</v>
      </c>
    </row>
    <row r="478" s="2" customFormat="1">
      <c r="A478" s="38"/>
      <c r="B478" s="39"/>
      <c r="C478" s="40"/>
      <c r="D478" s="217" t="s">
        <v>130</v>
      </c>
      <c r="E478" s="40"/>
      <c r="F478" s="218" t="s">
        <v>570</v>
      </c>
      <c r="G478" s="40"/>
      <c r="H478" s="40"/>
      <c r="I478" s="219"/>
      <c r="J478" s="40"/>
      <c r="K478" s="40"/>
      <c r="L478" s="44"/>
      <c r="M478" s="220"/>
      <c r="N478" s="221"/>
      <c r="O478" s="84"/>
      <c r="P478" s="84"/>
      <c r="Q478" s="84"/>
      <c r="R478" s="84"/>
      <c r="S478" s="84"/>
      <c r="T478" s="85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130</v>
      </c>
      <c r="AU478" s="17" t="s">
        <v>83</v>
      </c>
    </row>
    <row r="479" s="2" customFormat="1">
      <c r="A479" s="38"/>
      <c r="B479" s="39"/>
      <c r="C479" s="40"/>
      <c r="D479" s="222" t="s">
        <v>132</v>
      </c>
      <c r="E479" s="40"/>
      <c r="F479" s="223" t="s">
        <v>572</v>
      </c>
      <c r="G479" s="40"/>
      <c r="H479" s="40"/>
      <c r="I479" s="219"/>
      <c r="J479" s="40"/>
      <c r="K479" s="40"/>
      <c r="L479" s="44"/>
      <c r="M479" s="220"/>
      <c r="N479" s="221"/>
      <c r="O479" s="84"/>
      <c r="P479" s="84"/>
      <c r="Q479" s="84"/>
      <c r="R479" s="84"/>
      <c r="S479" s="84"/>
      <c r="T479" s="85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132</v>
      </c>
      <c r="AU479" s="17" t="s">
        <v>83</v>
      </c>
    </row>
    <row r="480" s="2" customFormat="1">
      <c r="A480" s="38"/>
      <c r="B480" s="39"/>
      <c r="C480" s="40"/>
      <c r="D480" s="217" t="s">
        <v>142</v>
      </c>
      <c r="E480" s="40"/>
      <c r="F480" s="245" t="s">
        <v>573</v>
      </c>
      <c r="G480" s="40"/>
      <c r="H480" s="40"/>
      <c r="I480" s="219"/>
      <c r="J480" s="40"/>
      <c r="K480" s="40"/>
      <c r="L480" s="44"/>
      <c r="M480" s="220"/>
      <c r="N480" s="221"/>
      <c r="O480" s="84"/>
      <c r="P480" s="84"/>
      <c r="Q480" s="84"/>
      <c r="R480" s="84"/>
      <c r="S480" s="84"/>
      <c r="T480" s="85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142</v>
      </c>
      <c r="AU480" s="17" t="s">
        <v>83</v>
      </c>
    </row>
    <row r="481" s="12" customFormat="1" ht="22.8" customHeight="1">
      <c r="A481" s="12"/>
      <c r="B481" s="188"/>
      <c r="C481" s="189"/>
      <c r="D481" s="190" t="s">
        <v>71</v>
      </c>
      <c r="E481" s="202" t="s">
        <v>574</v>
      </c>
      <c r="F481" s="202" t="s">
        <v>575</v>
      </c>
      <c r="G481" s="189"/>
      <c r="H481" s="189"/>
      <c r="I481" s="192"/>
      <c r="J481" s="203">
        <f>BK481</f>
        <v>0</v>
      </c>
      <c r="K481" s="189"/>
      <c r="L481" s="194"/>
      <c r="M481" s="195"/>
      <c r="N481" s="196"/>
      <c r="O481" s="196"/>
      <c r="P481" s="197">
        <f>SUM(P482:P489)</f>
        <v>0</v>
      </c>
      <c r="Q481" s="196"/>
      <c r="R481" s="197">
        <f>SUM(R482:R489)</f>
        <v>0</v>
      </c>
      <c r="S481" s="196"/>
      <c r="T481" s="198">
        <f>SUM(T482:T489)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199" t="s">
        <v>163</v>
      </c>
      <c r="AT481" s="200" t="s">
        <v>71</v>
      </c>
      <c r="AU481" s="200" t="s">
        <v>80</v>
      </c>
      <c r="AY481" s="199" t="s">
        <v>121</v>
      </c>
      <c r="BK481" s="201">
        <f>SUM(BK482:BK489)</f>
        <v>0</v>
      </c>
    </row>
    <row r="482" s="2" customFormat="1" ht="16.5" customHeight="1">
      <c r="A482" s="38"/>
      <c r="B482" s="39"/>
      <c r="C482" s="204" t="s">
        <v>761</v>
      </c>
      <c r="D482" s="204" t="s">
        <v>123</v>
      </c>
      <c r="E482" s="205" t="s">
        <v>577</v>
      </c>
      <c r="F482" s="206" t="s">
        <v>578</v>
      </c>
      <c r="G482" s="207" t="s">
        <v>248</v>
      </c>
      <c r="H482" s="208">
        <v>7</v>
      </c>
      <c r="I482" s="209"/>
      <c r="J482" s="210">
        <f>ROUND(I482*H482,2)</f>
        <v>0</v>
      </c>
      <c r="K482" s="206" t="s">
        <v>127</v>
      </c>
      <c r="L482" s="44"/>
      <c r="M482" s="211" t="s">
        <v>19</v>
      </c>
      <c r="N482" s="212" t="s">
        <v>43</v>
      </c>
      <c r="O482" s="84"/>
      <c r="P482" s="213">
        <f>O482*H482</f>
        <v>0</v>
      </c>
      <c r="Q482" s="213">
        <v>0</v>
      </c>
      <c r="R482" s="213">
        <f>Q482*H482</f>
        <v>0</v>
      </c>
      <c r="S482" s="213">
        <v>0</v>
      </c>
      <c r="T482" s="214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15" t="s">
        <v>552</v>
      </c>
      <c r="AT482" s="215" t="s">
        <v>123</v>
      </c>
      <c r="AU482" s="215" t="s">
        <v>83</v>
      </c>
      <c r="AY482" s="17" t="s">
        <v>121</v>
      </c>
      <c r="BE482" s="216">
        <f>IF(N482="základní",J482,0)</f>
        <v>0</v>
      </c>
      <c r="BF482" s="216">
        <f>IF(N482="snížená",J482,0)</f>
        <v>0</v>
      </c>
      <c r="BG482" s="216">
        <f>IF(N482="zákl. přenesená",J482,0)</f>
        <v>0</v>
      </c>
      <c r="BH482" s="216">
        <f>IF(N482="sníž. přenesená",J482,0)</f>
        <v>0</v>
      </c>
      <c r="BI482" s="216">
        <f>IF(N482="nulová",J482,0)</f>
        <v>0</v>
      </c>
      <c r="BJ482" s="17" t="s">
        <v>80</v>
      </c>
      <c r="BK482" s="216">
        <f>ROUND(I482*H482,2)</f>
        <v>0</v>
      </c>
      <c r="BL482" s="17" t="s">
        <v>552</v>
      </c>
      <c r="BM482" s="215" t="s">
        <v>762</v>
      </c>
    </row>
    <row r="483" s="2" customFormat="1">
      <c r="A483" s="38"/>
      <c r="B483" s="39"/>
      <c r="C483" s="40"/>
      <c r="D483" s="217" t="s">
        <v>130</v>
      </c>
      <c r="E483" s="40"/>
      <c r="F483" s="218" t="s">
        <v>578</v>
      </c>
      <c r="G483" s="40"/>
      <c r="H483" s="40"/>
      <c r="I483" s="219"/>
      <c r="J483" s="40"/>
      <c r="K483" s="40"/>
      <c r="L483" s="44"/>
      <c r="M483" s="220"/>
      <c r="N483" s="221"/>
      <c r="O483" s="84"/>
      <c r="P483" s="84"/>
      <c r="Q483" s="84"/>
      <c r="R483" s="84"/>
      <c r="S483" s="84"/>
      <c r="T483" s="85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130</v>
      </c>
      <c r="AU483" s="17" t="s">
        <v>83</v>
      </c>
    </row>
    <row r="484" s="2" customFormat="1">
      <c r="A484" s="38"/>
      <c r="B484" s="39"/>
      <c r="C484" s="40"/>
      <c r="D484" s="222" t="s">
        <v>132</v>
      </c>
      <c r="E484" s="40"/>
      <c r="F484" s="223" t="s">
        <v>580</v>
      </c>
      <c r="G484" s="40"/>
      <c r="H484" s="40"/>
      <c r="I484" s="219"/>
      <c r="J484" s="40"/>
      <c r="K484" s="40"/>
      <c r="L484" s="44"/>
      <c r="M484" s="220"/>
      <c r="N484" s="221"/>
      <c r="O484" s="84"/>
      <c r="P484" s="84"/>
      <c r="Q484" s="84"/>
      <c r="R484" s="84"/>
      <c r="S484" s="84"/>
      <c r="T484" s="85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132</v>
      </c>
      <c r="AU484" s="17" t="s">
        <v>83</v>
      </c>
    </row>
    <row r="485" s="14" customFormat="1">
      <c r="A485" s="14"/>
      <c r="B485" s="234"/>
      <c r="C485" s="235"/>
      <c r="D485" s="217" t="s">
        <v>134</v>
      </c>
      <c r="E485" s="236" t="s">
        <v>19</v>
      </c>
      <c r="F485" s="237" t="s">
        <v>763</v>
      </c>
      <c r="G485" s="235"/>
      <c r="H485" s="238">
        <v>7</v>
      </c>
      <c r="I485" s="239"/>
      <c r="J485" s="235"/>
      <c r="K485" s="235"/>
      <c r="L485" s="240"/>
      <c r="M485" s="241"/>
      <c r="N485" s="242"/>
      <c r="O485" s="242"/>
      <c r="P485" s="242"/>
      <c r="Q485" s="242"/>
      <c r="R485" s="242"/>
      <c r="S485" s="242"/>
      <c r="T485" s="24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4" t="s">
        <v>134</v>
      </c>
      <c r="AU485" s="244" t="s">
        <v>83</v>
      </c>
      <c r="AV485" s="14" t="s">
        <v>83</v>
      </c>
      <c r="AW485" s="14" t="s">
        <v>33</v>
      </c>
      <c r="AX485" s="14" t="s">
        <v>72</v>
      </c>
      <c r="AY485" s="244" t="s">
        <v>121</v>
      </c>
    </row>
    <row r="486" s="2" customFormat="1" ht="16.5" customHeight="1">
      <c r="A486" s="38"/>
      <c r="B486" s="39"/>
      <c r="C486" s="204" t="s">
        <v>764</v>
      </c>
      <c r="D486" s="204" t="s">
        <v>123</v>
      </c>
      <c r="E486" s="205" t="s">
        <v>582</v>
      </c>
      <c r="F486" s="206" t="s">
        <v>583</v>
      </c>
      <c r="G486" s="207" t="s">
        <v>559</v>
      </c>
      <c r="H486" s="208">
        <v>1</v>
      </c>
      <c r="I486" s="209"/>
      <c r="J486" s="210">
        <f>ROUND(I486*H486,2)</f>
        <v>0</v>
      </c>
      <c r="K486" s="206" t="s">
        <v>127</v>
      </c>
      <c r="L486" s="44"/>
      <c r="M486" s="211" t="s">
        <v>19</v>
      </c>
      <c r="N486" s="212" t="s">
        <v>43</v>
      </c>
      <c r="O486" s="84"/>
      <c r="P486" s="213">
        <f>O486*H486</f>
        <v>0</v>
      </c>
      <c r="Q486" s="213">
        <v>0</v>
      </c>
      <c r="R486" s="213">
        <f>Q486*H486</f>
        <v>0</v>
      </c>
      <c r="S486" s="213">
        <v>0</v>
      </c>
      <c r="T486" s="214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15" t="s">
        <v>552</v>
      </c>
      <c r="AT486" s="215" t="s">
        <v>123</v>
      </c>
      <c r="AU486" s="215" t="s">
        <v>83</v>
      </c>
      <c r="AY486" s="17" t="s">
        <v>121</v>
      </c>
      <c r="BE486" s="216">
        <f>IF(N486="základní",J486,0)</f>
        <v>0</v>
      </c>
      <c r="BF486" s="216">
        <f>IF(N486="snížená",J486,0)</f>
        <v>0</v>
      </c>
      <c r="BG486" s="216">
        <f>IF(N486="zákl. přenesená",J486,0)</f>
        <v>0</v>
      </c>
      <c r="BH486" s="216">
        <f>IF(N486="sníž. přenesená",J486,0)</f>
        <v>0</v>
      </c>
      <c r="BI486" s="216">
        <f>IF(N486="nulová",J486,0)</f>
        <v>0</v>
      </c>
      <c r="BJ486" s="17" t="s">
        <v>80</v>
      </c>
      <c r="BK486" s="216">
        <f>ROUND(I486*H486,2)</f>
        <v>0</v>
      </c>
      <c r="BL486" s="17" t="s">
        <v>552</v>
      </c>
      <c r="BM486" s="215" t="s">
        <v>765</v>
      </c>
    </row>
    <row r="487" s="2" customFormat="1">
      <c r="A487" s="38"/>
      <c r="B487" s="39"/>
      <c r="C487" s="40"/>
      <c r="D487" s="217" t="s">
        <v>130</v>
      </c>
      <c r="E487" s="40"/>
      <c r="F487" s="218" t="s">
        <v>583</v>
      </c>
      <c r="G487" s="40"/>
      <c r="H487" s="40"/>
      <c r="I487" s="219"/>
      <c r="J487" s="40"/>
      <c r="K487" s="40"/>
      <c r="L487" s="44"/>
      <c r="M487" s="220"/>
      <c r="N487" s="221"/>
      <c r="O487" s="84"/>
      <c r="P487" s="84"/>
      <c r="Q487" s="84"/>
      <c r="R487" s="84"/>
      <c r="S487" s="84"/>
      <c r="T487" s="85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130</v>
      </c>
      <c r="AU487" s="17" t="s">
        <v>83</v>
      </c>
    </row>
    <row r="488" s="2" customFormat="1">
      <c r="A488" s="38"/>
      <c r="B488" s="39"/>
      <c r="C488" s="40"/>
      <c r="D488" s="222" t="s">
        <v>132</v>
      </c>
      <c r="E488" s="40"/>
      <c r="F488" s="223" t="s">
        <v>585</v>
      </c>
      <c r="G488" s="40"/>
      <c r="H488" s="40"/>
      <c r="I488" s="219"/>
      <c r="J488" s="40"/>
      <c r="K488" s="40"/>
      <c r="L488" s="44"/>
      <c r="M488" s="220"/>
      <c r="N488" s="221"/>
      <c r="O488" s="84"/>
      <c r="P488" s="84"/>
      <c r="Q488" s="84"/>
      <c r="R488" s="84"/>
      <c r="S488" s="84"/>
      <c r="T488" s="85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132</v>
      </c>
      <c r="AU488" s="17" t="s">
        <v>83</v>
      </c>
    </row>
    <row r="489" s="2" customFormat="1">
      <c r="A489" s="38"/>
      <c r="B489" s="39"/>
      <c r="C489" s="40"/>
      <c r="D489" s="217" t="s">
        <v>142</v>
      </c>
      <c r="E489" s="40"/>
      <c r="F489" s="245" t="s">
        <v>586</v>
      </c>
      <c r="G489" s="40"/>
      <c r="H489" s="40"/>
      <c r="I489" s="219"/>
      <c r="J489" s="40"/>
      <c r="K489" s="40"/>
      <c r="L489" s="44"/>
      <c r="M489" s="256"/>
      <c r="N489" s="257"/>
      <c r="O489" s="258"/>
      <c r="P489" s="258"/>
      <c r="Q489" s="258"/>
      <c r="R489" s="258"/>
      <c r="S489" s="258"/>
      <c r="T489" s="259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142</v>
      </c>
      <c r="AU489" s="17" t="s">
        <v>83</v>
      </c>
    </row>
    <row r="490" s="2" customFormat="1" ht="6.96" customHeight="1">
      <c r="A490" s="38"/>
      <c r="B490" s="59"/>
      <c r="C490" s="60"/>
      <c r="D490" s="60"/>
      <c r="E490" s="60"/>
      <c r="F490" s="60"/>
      <c r="G490" s="60"/>
      <c r="H490" s="60"/>
      <c r="I490" s="60"/>
      <c r="J490" s="60"/>
      <c r="K490" s="60"/>
      <c r="L490" s="44"/>
      <c r="M490" s="38"/>
      <c r="O490" s="38"/>
      <c r="P490" s="38"/>
      <c r="Q490" s="38"/>
      <c r="R490" s="38"/>
      <c r="S490" s="38"/>
      <c r="T490" s="38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</row>
  </sheetData>
  <sheetProtection sheet="1" autoFilter="0" formatColumns="0" formatRows="0" objects="1" scenarios="1" spinCount="100000" saltValue="bclWYfw2b1ZxkNZu9iKHggJ63QyNI2mfLX+p9l707+++iiTsRtiG63IweZm58BKnOtXKGLk2111UULnG408ioQ==" hashValue="YpLvi5Fgn3uQH03VSEIfI4L2fgLU5ftwI8sMhWSuoOniVVXi0MbY/+rLsoz5ylejAEqDUt8CnN2xXanwU9shxQ==" algorithmName="SHA-512" password="CC35"/>
  <autoFilter ref="C90:K489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3_01/111251102"/>
    <hyperlink ref="F101" r:id="rId2" display="https://podminky.urs.cz/item/CS_URS_2023_01/111209111"/>
    <hyperlink ref="F105" r:id="rId3" display="https://podminky.urs.cz/item/CS_URS_2023_01/112111111"/>
    <hyperlink ref="F109" r:id="rId4" display="https://podminky.urs.cz/item/CS_URS_2023_01/112211111"/>
    <hyperlink ref="F113" r:id="rId5" display="https://podminky.urs.cz/item/CS_URS_2023_01/112211112"/>
    <hyperlink ref="F117" r:id="rId6" display="https://podminky.urs.cz/item/CS_URS_2023_01/112211113"/>
    <hyperlink ref="F121" r:id="rId7" display="https://podminky.urs.cz/item/CS_URS_2023_01/112251101"/>
    <hyperlink ref="F124" r:id="rId8" display="https://podminky.urs.cz/item/CS_URS_2023_01/112251102"/>
    <hyperlink ref="F127" r:id="rId9" display="https://podminky.urs.cz/item/CS_URS_2023_01/112251103"/>
    <hyperlink ref="F130" r:id="rId10" display="https://podminky.urs.cz/item/CS_URS_2023_01/122252206"/>
    <hyperlink ref="F140" r:id="rId11" display="https://podminky.urs.cz/item/CS_URS_2023_01/132251102"/>
    <hyperlink ref="F146" r:id="rId12" display="https://podminky.urs.cz/item/CS_URS_2023_01/162201411"/>
    <hyperlink ref="F150" r:id="rId13" display="https://podminky.urs.cz/item/CS_URS_2023_01/162201412"/>
    <hyperlink ref="F154" r:id="rId14" display="https://podminky.urs.cz/item/CS_URS_2023_01/162201413"/>
    <hyperlink ref="F161" r:id="rId15" display="https://podminky.urs.cz/item/CS_URS_2023_01/171152101"/>
    <hyperlink ref="F170" r:id="rId16" display="https://podminky.urs.cz/item/CS_URS_2023_01/171152121"/>
    <hyperlink ref="F181" r:id="rId17" display="https://podminky.urs.cz/item/CS_URS_2023_01/171201231"/>
    <hyperlink ref="F186" r:id="rId18" display="https://podminky.urs.cz/item/CS_URS_2023_01/174251201"/>
    <hyperlink ref="F189" r:id="rId19" display="https://podminky.urs.cz/item/CS_URS_2023_01/174251202"/>
    <hyperlink ref="F192" r:id="rId20" display="https://podminky.urs.cz/item/CS_URS_2023_01/174251203"/>
    <hyperlink ref="F195" r:id="rId21" display="https://podminky.urs.cz/item/CS_URS_2023_01/181951112"/>
    <hyperlink ref="F203" r:id="rId22" display="https://podminky.urs.cz/item/CS_URS_2023_01/182251101"/>
    <hyperlink ref="F209" r:id="rId23" display="https://podminky.urs.cz/item/CS_URS_2023_01/182351133"/>
    <hyperlink ref="F221" r:id="rId24" display="https://podminky.urs.cz/item/CS_URS_2023_01/183101221"/>
    <hyperlink ref="F229" r:id="rId25" display="https://podminky.urs.cz/item/CS_URS_2023_01/183405211"/>
    <hyperlink ref="F238" r:id="rId26" display="https://podminky.urs.cz/item/CS_URS_2023_01/184102114"/>
    <hyperlink ref="F253" r:id="rId27" display="https://podminky.urs.cz/item/CS_URS_2023_01/184215132"/>
    <hyperlink ref="F264" r:id="rId28" display="https://podminky.urs.cz/item/CS_URS_2023_01/184813211"/>
    <hyperlink ref="F269" r:id="rId29" display="https://podminky.urs.cz/item/CS_URS_2023_01/184813251"/>
    <hyperlink ref="F272" r:id="rId30" display="https://podminky.urs.cz/item/CS_URS_2023_01/184851512"/>
    <hyperlink ref="F277" r:id="rId31" display="https://podminky.urs.cz/item/CS_URS_2023_01/184911111"/>
    <hyperlink ref="F284" r:id="rId32" display="https://podminky.urs.cz/item/CS_URS_2023_01/185804311"/>
    <hyperlink ref="F292" r:id="rId33" display="https://podminky.urs.cz/item/CS_URS_2023_01/451571221"/>
    <hyperlink ref="F298" r:id="rId34" display="https://podminky.urs.cz/item/CS_URS_2023_01/465511411"/>
    <hyperlink ref="F306" r:id="rId35" display="https://podminky.urs.cz/item/CS_URS_2023_01/564811111"/>
    <hyperlink ref="F313" r:id="rId36" display="https://podminky.urs.cz/item/CS_URS_2023_01/564851111"/>
    <hyperlink ref="F320" r:id="rId37" display="https://podminky.urs.cz/item/CS_URS_2023_01/564861111"/>
    <hyperlink ref="F327" r:id="rId38" display="https://podminky.urs.cz/item/CS_URS_2023_01/564871111"/>
    <hyperlink ref="F334" r:id="rId39" display="https://podminky.urs.cz/item/CS_URS_2023_01/565135121"/>
    <hyperlink ref="F341" r:id="rId40" display="https://podminky.urs.cz/item/CS_URS_2023_01/569831111"/>
    <hyperlink ref="F348" r:id="rId41" display="https://podminky.urs.cz/item/CS_URS_2023_01/573111111"/>
    <hyperlink ref="F355" r:id="rId42" display="https://podminky.urs.cz/item/CS_URS_2023_01/573211107"/>
    <hyperlink ref="F362" r:id="rId43" display="https://podminky.urs.cz/item/CS_URS_2023_01/577134221"/>
    <hyperlink ref="F369" r:id="rId44" display="https://podminky.urs.cz/item/CS_URS_2023_01/591111111"/>
    <hyperlink ref="F380" r:id="rId45" display="https://podminky.urs.cz/item/CS_URS_2023_01/912211111"/>
    <hyperlink ref="F388" r:id="rId46" display="https://podminky.urs.cz/item/CS_URS_2023_01/916241213"/>
    <hyperlink ref="F398" r:id="rId47" display="https://podminky.urs.cz/item/CS_URS_2023_01/919521160"/>
    <hyperlink ref="F408" r:id="rId48" display="https://podminky.urs.cz/item/CS_URS_2023_01/919535556"/>
    <hyperlink ref="F414" r:id="rId49" display="https://podminky.urs.cz/item/CS_URS_2023_01/919726231"/>
    <hyperlink ref="F421" r:id="rId50" display="https://podminky.urs.cz/item/CS_URS_2023_01/919732211"/>
    <hyperlink ref="F427" r:id="rId51" display="https://podminky.urs.cz/item/CS_URS_2023_01/919735112"/>
    <hyperlink ref="F433" r:id="rId52" display="https://podminky.urs.cz/item/CS_URS_2023_01/938902112"/>
    <hyperlink ref="F440" r:id="rId53" display="https://podminky.urs.cz/item/CS_URS_2023_01/977211111"/>
    <hyperlink ref="F448" r:id="rId54" display="https://podminky.urs.cz/item/CS_URS_2023_01/998225111"/>
    <hyperlink ref="F451" r:id="rId55" display="https://podminky.urs.cz/item/CS_URS_2023_01/998225191"/>
    <hyperlink ref="F456" r:id="rId56" display="https://podminky.urs.cz/item/CS_URS_2023_01/460742132"/>
    <hyperlink ref="F468" r:id="rId57" display="https://podminky.urs.cz/item/CS_URS_2023_01/012002000"/>
    <hyperlink ref="F472" r:id="rId58" display="https://podminky.urs.cz/item/CS_URS_2023_01/013254000"/>
    <hyperlink ref="F476" r:id="rId59" display="https://podminky.urs.cz/item/CS_URS_2023_01/030001000"/>
    <hyperlink ref="F479" r:id="rId60" display="https://podminky.urs.cz/item/CS_URS_2023_01/034303000"/>
    <hyperlink ref="F484" r:id="rId61" display="https://podminky.urs.cz/item/CS_URS_2023_01/043154000"/>
    <hyperlink ref="F488" r:id="rId62" display="https://podminky.urs.cz/item/CS_URS_2023_01/049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0" customWidth="1"/>
    <col min="2" max="2" width="1.667969" style="260" customWidth="1"/>
    <col min="3" max="4" width="5" style="260" customWidth="1"/>
    <col min="5" max="5" width="11.66016" style="260" customWidth="1"/>
    <col min="6" max="6" width="9.160156" style="260" customWidth="1"/>
    <col min="7" max="7" width="5" style="260" customWidth="1"/>
    <col min="8" max="8" width="77.83203" style="260" customWidth="1"/>
    <col min="9" max="10" width="20" style="260" customWidth="1"/>
    <col min="11" max="11" width="1.667969" style="260" customWidth="1"/>
  </cols>
  <sheetData>
    <row r="1" s="1" customFormat="1" ht="37.5" customHeight="1"/>
    <row r="2" s="1" customFormat="1" ht="7.5" customHeight="1">
      <c r="B2" s="261"/>
      <c r="C2" s="262"/>
      <c r="D2" s="262"/>
      <c r="E2" s="262"/>
      <c r="F2" s="262"/>
      <c r="G2" s="262"/>
      <c r="H2" s="262"/>
      <c r="I2" s="262"/>
      <c r="J2" s="262"/>
      <c r="K2" s="263"/>
    </row>
    <row r="3" s="15" customFormat="1" ht="45" customHeight="1">
      <c r="B3" s="264"/>
      <c r="C3" s="265" t="s">
        <v>766</v>
      </c>
      <c r="D3" s="265"/>
      <c r="E3" s="265"/>
      <c r="F3" s="265"/>
      <c r="G3" s="265"/>
      <c r="H3" s="265"/>
      <c r="I3" s="265"/>
      <c r="J3" s="265"/>
      <c r="K3" s="266"/>
    </row>
    <row r="4" s="1" customFormat="1" ht="25.5" customHeight="1">
      <c r="B4" s="267"/>
      <c r="C4" s="268" t="s">
        <v>767</v>
      </c>
      <c r="D4" s="268"/>
      <c r="E4" s="268"/>
      <c r="F4" s="268"/>
      <c r="G4" s="268"/>
      <c r="H4" s="268"/>
      <c r="I4" s="268"/>
      <c r="J4" s="268"/>
      <c r="K4" s="269"/>
    </row>
    <row r="5" s="1" customFormat="1" ht="5.25" customHeight="1">
      <c r="B5" s="267"/>
      <c r="C5" s="270"/>
      <c r="D5" s="270"/>
      <c r="E5" s="270"/>
      <c r="F5" s="270"/>
      <c r="G5" s="270"/>
      <c r="H5" s="270"/>
      <c r="I5" s="270"/>
      <c r="J5" s="270"/>
      <c r="K5" s="269"/>
    </row>
    <row r="6" s="1" customFormat="1" ht="15" customHeight="1">
      <c r="B6" s="267"/>
      <c r="C6" s="271" t="s">
        <v>768</v>
      </c>
      <c r="D6" s="271"/>
      <c r="E6" s="271"/>
      <c r="F6" s="271"/>
      <c r="G6" s="271"/>
      <c r="H6" s="271"/>
      <c r="I6" s="271"/>
      <c r="J6" s="271"/>
      <c r="K6" s="269"/>
    </row>
    <row r="7" s="1" customFormat="1" ht="15" customHeight="1">
      <c r="B7" s="272"/>
      <c r="C7" s="271" t="s">
        <v>769</v>
      </c>
      <c r="D7" s="271"/>
      <c r="E7" s="271"/>
      <c r="F7" s="271"/>
      <c r="G7" s="271"/>
      <c r="H7" s="271"/>
      <c r="I7" s="271"/>
      <c r="J7" s="271"/>
      <c r="K7" s="269"/>
    </row>
    <row r="8" s="1" customFormat="1" ht="12.75" customHeight="1">
      <c r="B8" s="272"/>
      <c r="C8" s="271"/>
      <c r="D8" s="271"/>
      <c r="E8" s="271"/>
      <c r="F8" s="271"/>
      <c r="G8" s="271"/>
      <c r="H8" s="271"/>
      <c r="I8" s="271"/>
      <c r="J8" s="271"/>
      <c r="K8" s="269"/>
    </row>
    <row r="9" s="1" customFormat="1" ht="15" customHeight="1">
      <c r="B9" s="272"/>
      <c r="C9" s="271" t="s">
        <v>770</v>
      </c>
      <c r="D9" s="271"/>
      <c r="E9" s="271"/>
      <c r="F9" s="271"/>
      <c r="G9" s="271"/>
      <c r="H9" s="271"/>
      <c r="I9" s="271"/>
      <c r="J9" s="271"/>
      <c r="K9" s="269"/>
    </row>
    <row r="10" s="1" customFormat="1" ht="15" customHeight="1">
      <c r="B10" s="272"/>
      <c r="C10" s="271"/>
      <c r="D10" s="271" t="s">
        <v>771</v>
      </c>
      <c r="E10" s="271"/>
      <c r="F10" s="271"/>
      <c r="G10" s="271"/>
      <c r="H10" s="271"/>
      <c r="I10" s="271"/>
      <c r="J10" s="271"/>
      <c r="K10" s="269"/>
    </row>
    <row r="11" s="1" customFormat="1" ht="15" customHeight="1">
      <c r="B11" s="272"/>
      <c r="C11" s="273"/>
      <c r="D11" s="271" t="s">
        <v>772</v>
      </c>
      <c r="E11" s="271"/>
      <c r="F11" s="271"/>
      <c r="G11" s="271"/>
      <c r="H11" s="271"/>
      <c r="I11" s="271"/>
      <c r="J11" s="271"/>
      <c r="K11" s="269"/>
    </row>
    <row r="12" s="1" customFormat="1" ht="15" customHeight="1">
      <c r="B12" s="272"/>
      <c r="C12" s="273"/>
      <c r="D12" s="271"/>
      <c r="E12" s="271"/>
      <c r="F12" s="271"/>
      <c r="G12" s="271"/>
      <c r="H12" s="271"/>
      <c r="I12" s="271"/>
      <c r="J12" s="271"/>
      <c r="K12" s="269"/>
    </row>
    <row r="13" s="1" customFormat="1" ht="15" customHeight="1">
      <c r="B13" s="272"/>
      <c r="C13" s="273"/>
      <c r="D13" s="274" t="s">
        <v>773</v>
      </c>
      <c r="E13" s="271"/>
      <c r="F13" s="271"/>
      <c r="G13" s="271"/>
      <c r="H13" s="271"/>
      <c r="I13" s="271"/>
      <c r="J13" s="271"/>
      <c r="K13" s="269"/>
    </row>
    <row r="14" s="1" customFormat="1" ht="12.75" customHeight="1">
      <c r="B14" s="272"/>
      <c r="C14" s="273"/>
      <c r="D14" s="273"/>
      <c r="E14" s="273"/>
      <c r="F14" s="273"/>
      <c r="G14" s="273"/>
      <c r="H14" s="273"/>
      <c r="I14" s="273"/>
      <c r="J14" s="273"/>
      <c r="K14" s="269"/>
    </row>
    <row r="15" s="1" customFormat="1" ht="15" customHeight="1">
      <c r="B15" s="272"/>
      <c r="C15" s="273"/>
      <c r="D15" s="271" t="s">
        <v>774</v>
      </c>
      <c r="E15" s="271"/>
      <c r="F15" s="271"/>
      <c r="G15" s="271"/>
      <c r="H15" s="271"/>
      <c r="I15" s="271"/>
      <c r="J15" s="271"/>
      <c r="K15" s="269"/>
    </row>
    <row r="16" s="1" customFormat="1" ht="15" customHeight="1">
      <c r="B16" s="272"/>
      <c r="C16" s="273"/>
      <c r="D16" s="271" t="s">
        <v>775</v>
      </c>
      <c r="E16" s="271"/>
      <c r="F16" s="271"/>
      <c r="G16" s="271"/>
      <c r="H16" s="271"/>
      <c r="I16" s="271"/>
      <c r="J16" s="271"/>
      <c r="K16" s="269"/>
    </row>
    <row r="17" s="1" customFormat="1" ht="15" customHeight="1">
      <c r="B17" s="272"/>
      <c r="C17" s="273"/>
      <c r="D17" s="271" t="s">
        <v>776</v>
      </c>
      <c r="E17" s="271"/>
      <c r="F17" s="271"/>
      <c r="G17" s="271"/>
      <c r="H17" s="271"/>
      <c r="I17" s="271"/>
      <c r="J17" s="271"/>
      <c r="K17" s="269"/>
    </row>
    <row r="18" s="1" customFormat="1" ht="15" customHeight="1">
      <c r="B18" s="272"/>
      <c r="C18" s="273"/>
      <c r="D18" s="273"/>
      <c r="E18" s="275" t="s">
        <v>79</v>
      </c>
      <c r="F18" s="271" t="s">
        <v>777</v>
      </c>
      <c r="G18" s="271"/>
      <c r="H18" s="271"/>
      <c r="I18" s="271"/>
      <c r="J18" s="271"/>
      <c r="K18" s="269"/>
    </row>
    <row r="19" s="1" customFormat="1" ht="15" customHeight="1">
      <c r="B19" s="272"/>
      <c r="C19" s="273"/>
      <c r="D19" s="273"/>
      <c r="E19" s="275" t="s">
        <v>778</v>
      </c>
      <c r="F19" s="271" t="s">
        <v>779</v>
      </c>
      <c r="G19" s="271"/>
      <c r="H19" s="271"/>
      <c r="I19" s="271"/>
      <c r="J19" s="271"/>
      <c r="K19" s="269"/>
    </row>
    <row r="20" s="1" customFormat="1" ht="15" customHeight="1">
      <c r="B20" s="272"/>
      <c r="C20" s="273"/>
      <c r="D20" s="273"/>
      <c r="E20" s="275" t="s">
        <v>780</v>
      </c>
      <c r="F20" s="271" t="s">
        <v>781</v>
      </c>
      <c r="G20" s="271"/>
      <c r="H20" s="271"/>
      <c r="I20" s="271"/>
      <c r="J20" s="271"/>
      <c r="K20" s="269"/>
    </row>
    <row r="21" s="1" customFormat="1" ht="15" customHeight="1">
      <c r="B21" s="272"/>
      <c r="C21" s="273"/>
      <c r="D21" s="273"/>
      <c r="E21" s="275" t="s">
        <v>782</v>
      </c>
      <c r="F21" s="271" t="s">
        <v>783</v>
      </c>
      <c r="G21" s="271"/>
      <c r="H21" s="271"/>
      <c r="I21" s="271"/>
      <c r="J21" s="271"/>
      <c r="K21" s="269"/>
    </row>
    <row r="22" s="1" customFormat="1" ht="15" customHeight="1">
      <c r="B22" s="272"/>
      <c r="C22" s="273"/>
      <c r="D22" s="273"/>
      <c r="E22" s="275" t="s">
        <v>784</v>
      </c>
      <c r="F22" s="271" t="s">
        <v>785</v>
      </c>
      <c r="G22" s="271"/>
      <c r="H22" s="271"/>
      <c r="I22" s="271"/>
      <c r="J22" s="271"/>
      <c r="K22" s="269"/>
    </row>
    <row r="23" s="1" customFormat="1" ht="15" customHeight="1">
      <c r="B23" s="272"/>
      <c r="C23" s="273"/>
      <c r="D23" s="273"/>
      <c r="E23" s="275" t="s">
        <v>786</v>
      </c>
      <c r="F23" s="271" t="s">
        <v>787</v>
      </c>
      <c r="G23" s="271"/>
      <c r="H23" s="271"/>
      <c r="I23" s="271"/>
      <c r="J23" s="271"/>
      <c r="K23" s="269"/>
    </row>
    <row r="24" s="1" customFormat="1" ht="12.75" customHeight="1">
      <c r="B24" s="272"/>
      <c r="C24" s="273"/>
      <c r="D24" s="273"/>
      <c r="E24" s="273"/>
      <c r="F24" s="273"/>
      <c r="G24" s="273"/>
      <c r="H24" s="273"/>
      <c r="I24" s="273"/>
      <c r="J24" s="273"/>
      <c r="K24" s="269"/>
    </row>
    <row r="25" s="1" customFormat="1" ht="15" customHeight="1">
      <c r="B25" s="272"/>
      <c r="C25" s="271" t="s">
        <v>788</v>
      </c>
      <c r="D25" s="271"/>
      <c r="E25" s="271"/>
      <c r="F25" s="271"/>
      <c r="G25" s="271"/>
      <c r="H25" s="271"/>
      <c r="I25" s="271"/>
      <c r="J25" s="271"/>
      <c r="K25" s="269"/>
    </row>
    <row r="26" s="1" customFormat="1" ht="15" customHeight="1">
      <c r="B26" s="272"/>
      <c r="C26" s="271" t="s">
        <v>789</v>
      </c>
      <c r="D26" s="271"/>
      <c r="E26" s="271"/>
      <c r="F26" s="271"/>
      <c r="G26" s="271"/>
      <c r="H26" s="271"/>
      <c r="I26" s="271"/>
      <c r="J26" s="271"/>
      <c r="K26" s="269"/>
    </row>
    <row r="27" s="1" customFormat="1" ht="15" customHeight="1">
      <c r="B27" s="272"/>
      <c r="C27" s="271"/>
      <c r="D27" s="271" t="s">
        <v>790</v>
      </c>
      <c r="E27" s="271"/>
      <c r="F27" s="271"/>
      <c r="G27" s="271"/>
      <c r="H27" s="271"/>
      <c r="I27" s="271"/>
      <c r="J27" s="271"/>
      <c r="K27" s="269"/>
    </row>
    <row r="28" s="1" customFormat="1" ht="15" customHeight="1">
      <c r="B28" s="272"/>
      <c r="C28" s="273"/>
      <c r="D28" s="271" t="s">
        <v>791</v>
      </c>
      <c r="E28" s="271"/>
      <c r="F28" s="271"/>
      <c r="G28" s="271"/>
      <c r="H28" s="271"/>
      <c r="I28" s="271"/>
      <c r="J28" s="271"/>
      <c r="K28" s="269"/>
    </row>
    <row r="29" s="1" customFormat="1" ht="12.75" customHeight="1">
      <c r="B29" s="272"/>
      <c r="C29" s="273"/>
      <c r="D29" s="273"/>
      <c r="E29" s="273"/>
      <c r="F29" s="273"/>
      <c r="G29" s="273"/>
      <c r="H29" s="273"/>
      <c r="I29" s="273"/>
      <c r="J29" s="273"/>
      <c r="K29" s="269"/>
    </row>
    <row r="30" s="1" customFormat="1" ht="15" customHeight="1">
      <c r="B30" s="272"/>
      <c r="C30" s="273"/>
      <c r="D30" s="271" t="s">
        <v>792</v>
      </c>
      <c r="E30" s="271"/>
      <c r="F30" s="271"/>
      <c r="G30" s="271"/>
      <c r="H30" s="271"/>
      <c r="I30" s="271"/>
      <c r="J30" s="271"/>
      <c r="K30" s="269"/>
    </row>
    <row r="31" s="1" customFormat="1" ht="15" customHeight="1">
      <c r="B31" s="272"/>
      <c r="C31" s="273"/>
      <c r="D31" s="271" t="s">
        <v>793</v>
      </c>
      <c r="E31" s="271"/>
      <c r="F31" s="271"/>
      <c r="G31" s="271"/>
      <c r="H31" s="271"/>
      <c r="I31" s="271"/>
      <c r="J31" s="271"/>
      <c r="K31" s="269"/>
    </row>
    <row r="32" s="1" customFormat="1" ht="12.75" customHeight="1">
      <c r="B32" s="272"/>
      <c r="C32" s="273"/>
      <c r="D32" s="273"/>
      <c r="E32" s="273"/>
      <c r="F32" s="273"/>
      <c r="G32" s="273"/>
      <c r="H32" s="273"/>
      <c r="I32" s="273"/>
      <c r="J32" s="273"/>
      <c r="K32" s="269"/>
    </row>
    <row r="33" s="1" customFormat="1" ht="15" customHeight="1">
      <c r="B33" s="272"/>
      <c r="C33" s="273"/>
      <c r="D33" s="271" t="s">
        <v>794</v>
      </c>
      <c r="E33" s="271"/>
      <c r="F33" s="271"/>
      <c r="G33" s="271"/>
      <c r="H33" s="271"/>
      <c r="I33" s="271"/>
      <c r="J33" s="271"/>
      <c r="K33" s="269"/>
    </row>
    <row r="34" s="1" customFormat="1" ht="15" customHeight="1">
      <c r="B34" s="272"/>
      <c r="C34" s="273"/>
      <c r="D34" s="271" t="s">
        <v>795</v>
      </c>
      <c r="E34" s="271"/>
      <c r="F34" s="271"/>
      <c r="G34" s="271"/>
      <c r="H34" s="271"/>
      <c r="I34" s="271"/>
      <c r="J34" s="271"/>
      <c r="K34" s="269"/>
    </row>
    <row r="35" s="1" customFormat="1" ht="15" customHeight="1">
      <c r="B35" s="272"/>
      <c r="C35" s="273"/>
      <c r="D35" s="271" t="s">
        <v>796</v>
      </c>
      <c r="E35" s="271"/>
      <c r="F35" s="271"/>
      <c r="G35" s="271"/>
      <c r="H35" s="271"/>
      <c r="I35" s="271"/>
      <c r="J35" s="271"/>
      <c r="K35" s="269"/>
    </row>
    <row r="36" s="1" customFormat="1" ht="15" customHeight="1">
      <c r="B36" s="272"/>
      <c r="C36" s="273"/>
      <c r="D36" s="271"/>
      <c r="E36" s="274" t="s">
        <v>107</v>
      </c>
      <c r="F36" s="271"/>
      <c r="G36" s="271" t="s">
        <v>797</v>
      </c>
      <c r="H36" s="271"/>
      <c r="I36" s="271"/>
      <c r="J36" s="271"/>
      <c r="K36" s="269"/>
    </row>
    <row r="37" s="1" customFormat="1" ht="30.75" customHeight="1">
      <c r="B37" s="272"/>
      <c r="C37" s="273"/>
      <c r="D37" s="271"/>
      <c r="E37" s="274" t="s">
        <v>798</v>
      </c>
      <c r="F37" s="271"/>
      <c r="G37" s="271" t="s">
        <v>799</v>
      </c>
      <c r="H37" s="271"/>
      <c r="I37" s="271"/>
      <c r="J37" s="271"/>
      <c r="K37" s="269"/>
    </row>
    <row r="38" s="1" customFormat="1" ht="15" customHeight="1">
      <c r="B38" s="272"/>
      <c r="C38" s="273"/>
      <c r="D38" s="271"/>
      <c r="E38" s="274" t="s">
        <v>53</v>
      </c>
      <c r="F38" s="271"/>
      <c r="G38" s="271" t="s">
        <v>800</v>
      </c>
      <c r="H38" s="271"/>
      <c r="I38" s="271"/>
      <c r="J38" s="271"/>
      <c r="K38" s="269"/>
    </row>
    <row r="39" s="1" customFormat="1" ht="15" customHeight="1">
      <c r="B39" s="272"/>
      <c r="C39" s="273"/>
      <c r="D39" s="271"/>
      <c r="E39" s="274" t="s">
        <v>54</v>
      </c>
      <c r="F39" s="271"/>
      <c r="G39" s="271" t="s">
        <v>801</v>
      </c>
      <c r="H39" s="271"/>
      <c r="I39" s="271"/>
      <c r="J39" s="271"/>
      <c r="K39" s="269"/>
    </row>
    <row r="40" s="1" customFormat="1" ht="15" customHeight="1">
      <c r="B40" s="272"/>
      <c r="C40" s="273"/>
      <c r="D40" s="271"/>
      <c r="E40" s="274" t="s">
        <v>108</v>
      </c>
      <c r="F40" s="271"/>
      <c r="G40" s="271" t="s">
        <v>802</v>
      </c>
      <c r="H40" s="271"/>
      <c r="I40" s="271"/>
      <c r="J40" s="271"/>
      <c r="K40" s="269"/>
    </row>
    <row r="41" s="1" customFormat="1" ht="15" customHeight="1">
      <c r="B41" s="272"/>
      <c r="C41" s="273"/>
      <c r="D41" s="271"/>
      <c r="E41" s="274" t="s">
        <v>109</v>
      </c>
      <c r="F41" s="271"/>
      <c r="G41" s="271" t="s">
        <v>803</v>
      </c>
      <c r="H41" s="271"/>
      <c r="I41" s="271"/>
      <c r="J41" s="271"/>
      <c r="K41" s="269"/>
    </row>
    <row r="42" s="1" customFormat="1" ht="15" customHeight="1">
      <c r="B42" s="272"/>
      <c r="C42" s="273"/>
      <c r="D42" s="271"/>
      <c r="E42" s="274" t="s">
        <v>804</v>
      </c>
      <c r="F42" s="271"/>
      <c r="G42" s="271" t="s">
        <v>805</v>
      </c>
      <c r="H42" s="271"/>
      <c r="I42" s="271"/>
      <c r="J42" s="271"/>
      <c r="K42" s="269"/>
    </row>
    <row r="43" s="1" customFormat="1" ht="15" customHeight="1">
      <c r="B43" s="272"/>
      <c r="C43" s="273"/>
      <c r="D43" s="271"/>
      <c r="E43" s="274"/>
      <c r="F43" s="271"/>
      <c r="G43" s="271" t="s">
        <v>806</v>
      </c>
      <c r="H43" s="271"/>
      <c r="I43" s="271"/>
      <c r="J43" s="271"/>
      <c r="K43" s="269"/>
    </row>
    <row r="44" s="1" customFormat="1" ht="15" customHeight="1">
      <c r="B44" s="272"/>
      <c r="C44" s="273"/>
      <c r="D44" s="271"/>
      <c r="E44" s="274" t="s">
        <v>807</v>
      </c>
      <c r="F44" s="271"/>
      <c r="G44" s="271" t="s">
        <v>808</v>
      </c>
      <c r="H44" s="271"/>
      <c r="I44" s="271"/>
      <c r="J44" s="271"/>
      <c r="K44" s="269"/>
    </row>
    <row r="45" s="1" customFormat="1" ht="15" customHeight="1">
      <c r="B45" s="272"/>
      <c r="C45" s="273"/>
      <c r="D45" s="271"/>
      <c r="E45" s="274" t="s">
        <v>111</v>
      </c>
      <c r="F45" s="271"/>
      <c r="G45" s="271" t="s">
        <v>809</v>
      </c>
      <c r="H45" s="271"/>
      <c r="I45" s="271"/>
      <c r="J45" s="271"/>
      <c r="K45" s="269"/>
    </row>
    <row r="46" s="1" customFormat="1" ht="12.75" customHeight="1">
      <c r="B46" s="272"/>
      <c r="C46" s="273"/>
      <c r="D46" s="271"/>
      <c r="E46" s="271"/>
      <c r="F46" s="271"/>
      <c r="G46" s="271"/>
      <c r="H46" s="271"/>
      <c r="I46" s="271"/>
      <c r="J46" s="271"/>
      <c r="K46" s="269"/>
    </row>
    <row r="47" s="1" customFormat="1" ht="15" customHeight="1">
      <c r="B47" s="272"/>
      <c r="C47" s="273"/>
      <c r="D47" s="271" t="s">
        <v>810</v>
      </c>
      <c r="E47" s="271"/>
      <c r="F47" s="271"/>
      <c r="G47" s="271"/>
      <c r="H47" s="271"/>
      <c r="I47" s="271"/>
      <c r="J47" s="271"/>
      <c r="K47" s="269"/>
    </row>
    <row r="48" s="1" customFormat="1" ht="15" customHeight="1">
      <c r="B48" s="272"/>
      <c r="C48" s="273"/>
      <c r="D48" s="273"/>
      <c r="E48" s="271" t="s">
        <v>811</v>
      </c>
      <c r="F48" s="271"/>
      <c r="G48" s="271"/>
      <c r="H48" s="271"/>
      <c r="I48" s="271"/>
      <c r="J48" s="271"/>
      <c r="K48" s="269"/>
    </row>
    <row r="49" s="1" customFormat="1" ht="15" customHeight="1">
      <c r="B49" s="272"/>
      <c r="C49" s="273"/>
      <c r="D49" s="273"/>
      <c r="E49" s="271" t="s">
        <v>812</v>
      </c>
      <c r="F49" s="271"/>
      <c r="G49" s="271"/>
      <c r="H49" s="271"/>
      <c r="I49" s="271"/>
      <c r="J49" s="271"/>
      <c r="K49" s="269"/>
    </row>
    <row r="50" s="1" customFormat="1" ht="15" customHeight="1">
      <c r="B50" s="272"/>
      <c r="C50" s="273"/>
      <c r="D50" s="273"/>
      <c r="E50" s="271" t="s">
        <v>813</v>
      </c>
      <c r="F50" s="271"/>
      <c r="G50" s="271"/>
      <c r="H50" s="271"/>
      <c r="I50" s="271"/>
      <c r="J50" s="271"/>
      <c r="K50" s="269"/>
    </row>
    <row r="51" s="1" customFormat="1" ht="15" customHeight="1">
      <c r="B51" s="272"/>
      <c r="C51" s="273"/>
      <c r="D51" s="271" t="s">
        <v>814</v>
      </c>
      <c r="E51" s="271"/>
      <c r="F51" s="271"/>
      <c r="G51" s="271"/>
      <c r="H51" s="271"/>
      <c r="I51" s="271"/>
      <c r="J51" s="271"/>
      <c r="K51" s="269"/>
    </row>
    <row r="52" s="1" customFormat="1" ht="25.5" customHeight="1">
      <c r="B52" s="267"/>
      <c r="C52" s="268" t="s">
        <v>815</v>
      </c>
      <c r="D52" s="268"/>
      <c r="E52" s="268"/>
      <c r="F52" s="268"/>
      <c r="G52" s="268"/>
      <c r="H52" s="268"/>
      <c r="I52" s="268"/>
      <c r="J52" s="268"/>
      <c r="K52" s="269"/>
    </row>
    <row r="53" s="1" customFormat="1" ht="5.25" customHeight="1">
      <c r="B53" s="267"/>
      <c r="C53" s="270"/>
      <c r="D53" s="270"/>
      <c r="E53" s="270"/>
      <c r="F53" s="270"/>
      <c r="G53" s="270"/>
      <c r="H53" s="270"/>
      <c r="I53" s="270"/>
      <c r="J53" s="270"/>
      <c r="K53" s="269"/>
    </row>
    <row r="54" s="1" customFormat="1" ht="15" customHeight="1">
      <c r="B54" s="267"/>
      <c r="C54" s="271" t="s">
        <v>816</v>
      </c>
      <c r="D54" s="271"/>
      <c r="E54" s="271"/>
      <c r="F54" s="271"/>
      <c r="G54" s="271"/>
      <c r="H54" s="271"/>
      <c r="I54" s="271"/>
      <c r="J54" s="271"/>
      <c r="K54" s="269"/>
    </row>
    <row r="55" s="1" customFormat="1" ht="15" customHeight="1">
      <c r="B55" s="267"/>
      <c r="C55" s="271" t="s">
        <v>817</v>
      </c>
      <c r="D55" s="271"/>
      <c r="E55" s="271"/>
      <c r="F55" s="271"/>
      <c r="G55" s="271"/>
      <c r="H55" s="271"/>
      <c r="I55" s="271"/>
      <c r="J55" s="271"/>
      <c r="K55" s="269"/>
    </row>
    <row r="56" s="1" customFormat="1" ht="12.75" customHeight="1">
      <c r="B56" s="267"/>
      <c r="C56" s="271"/>
      <c r="D56" s="271"/>
      <c r="E56" s="271"/>
      <c r="F56" s="271"/>
      <c r="G56" s="271"/>
      <c r="H56" s="271"/>
      <c r="I56" s="271"/>
      <c r="J56" s="271"/>
      <c r="K56" s="269"/>
    </row>
    <row r="57" s="1" customFormat="1" ht="15" customHeight="1">
      <c r="B57" s="267"/>
      <c r="C57" s="271" t="s">
        <v>818</v>
      </c>
      <c r="D57" s="271"/>
      <c r="E57" s="271"/>
      <c r="F57" s="271"/>
      <c r="G57" s="271"/>
      <c r="H57" s="271"/>
      <c r="I57" s="271"/>
      <c r="J57" s="271"/>
      <c r="K57" s="269"/>
    </row>
    <row r="58" s="1" customFormat="1" ht="15" customHeight="1">
      <c r="B58" s="267"/>
      <c r="C58" s="273"/>
      <c r="D58" s="271" t="s">
        <v>819</v>
      </c>
      <c r="E58" s="271"/>
      <c r="F58" s="271"/>
      <c r="G58" s="271"/>
      <c r="H58" s="271"/>
      <c r="I58" s="271"/>
      <c r="J58" s="271"/>
      <c r="K58" s="269"/>
    </row>
    <row r="59" s="1" customFormat="1" ht="15" customHeight="1">
      <c r="B59" s="267"/>
      <c r="C59" s="273"/>
      <c r="D59" s="271" t="s">
        <v>820</v>
      </c>
      <c r="E59" s="271"/>
      <c r="F59" s="271"/>
      <c r="G59" s="271"/>
      <c r="H59" s="271"/>
      <c r="I59" s="271"/>
      <c r="J59" s="271"/>
      <c r="K59" s="269"/>
    </row>
    <row r="60" s="1" customFormat="1" ht="15" customHeight="1">
      <c r="B60" s="267"/>
      <c r="C60" s="273"/>
      <c r="D60" s="271" t="s">
        <v>821</v>
      </c>
      <c r="E60" s="271"/>
      <c r="F60" s="271"/>
      <c r="G60" s="271"/>
      <c r="H60" s="271"/>
      <c r="I60" s="271"/>
      <c r="J60" s="271"/>
      <c r="K60" s="269"/>
    </row>
    <row r="61" s="1" customFormat="1" ht="15" customHeight="1">
      <c r="B61" s="267"/>
      <c r="C61" s="273"/>
      <c r="D61" s="271" t="s">
        <v>822</v>
      </c>
      <c r="E61" s="271"/>
      <c r="F61" s="271"/>
      <c r="G61" s="271"/>
      <c r="H61" s="271"/>
      <c r="I61" s="271"/>
      <c r="J61" s="271"/>
      <c r="K61" s="269"/>
    </row>
    <row r="62" s="1" customFormat="1" ht="15" customHeight="1">
      <c r="B62" s="267"/>
      <c r="C62" s="273"/>
      <c r="D62" s="276" t="s">
        <v>823</v>
      </c>
      <c r="E62" s="276"/>
      <c r="F62" s="276"/>
      <c r="G62" s="276"/>
      <c r="H62" s="276"/>
      <c r="I62" s="276"/>
      <c r="J62" s="276"/>
      <c r="K62" s="269"/>
    </row>
    <row r="63" s="1" customFormat="1" ht="15" customHeight="1">
      <c r="B63" s="267"/>
      <c r="C63" s="273"/>
      <c r="D63" s="271" t="s">
        <v>824</v>
      </c>
      <c r="E63" s="271"/>
      <c r="F63" s="271"/>
      <c r="G63" s="271"/>
      <c r="H63" s="271"/>
      <c r="I63" s="271"/>
      <c r="J63" s="271"/>
      <c r="K63" s="269"/>
    </row>
    <row r="64" s="1" customFormat="1" ht="12.75" customHeight="1">
      <c r="B64" s="267"/>
      <c r="C64" s="273"/>
      <c r="D64" s="273"/>
      <c r="E64" s="277"/>
      <c r="F64" s="273"/>
      <c r="G64" s="273"/>
      <c r="H64" s="273"/>
      <c r="I64" s="273"/>
      <c r="J64" s="273"/>
      <c r="K64" s="269"/>
    </row>
    <row r="65" s="1" customFormat="1" ht="15" customHeight="1">
      <c r="B65" s="267"/>
      <c r="C65" s="273"/>
      <c r="D65" s="271" t="s">
        <v>825</v>
      </c>
      <c r="E65" s="271"/>
      <c r="F65" s="271"/>
      <c r="G65" s="271"/>
      <c r="H65" s="271"/>
      <c r="I65" s="271"/>
      <c r="J65" s="271"/>
      <c r="K65" s="269"/>
    </row>
    <row r="66" s="1" customFormat="1" ht="15" customHeight="1">
      <c r="B66" s="267"/>
      <c r="C66" s="273"/>
      <c r="D66" s="276" t="s">
        <v>826</v>
      </c>
      <c r="E66" s="276"/>
      <c r="F66" s="276"/>
      <c r="G66" s="276"/>
      <c r="H66" s="276"/>
      <c r="I66" s="276"/>
      <c r="J66" s="276"/>
      <c r="K66" s="269"/>
    </row>
    <row r="67" s="1" customFormat="1" ht="15" customHeight="1">
      <c r="B67" s="267"/>
      <c r="C67" s="273"/>
      <c r="D67" s="271" t="s">
        <v>827</v>
      </c>
      <c r="E67" s="271"/>
      <c r="F67" s="271"/>
      <c r="G67" s="271"/>
      <c r="H67" s="271"/>
      <c r="I67" s="271"/>
      <c r="J67" s="271"/>
      <c r="K67" s="269"/>
    </row>
    <row r="68" s="1" customFormat="1" ht="15" customHeight="1">
      <c r="B68" s="267"/>
      <c r="C68" s="273"/>
      <c r="D68" s="271" t="s">
        <v>828</v>
      </c>
      <c r="E68" s="271"/>
      <c r="F68" s="271"/>
      <c r="G68" s="271"/>
      <c r="H68" s="271"/>
      <c r="I68" s="271"/>
      <c r="J68" s="271"/>
      <c r="K68" s="269"/>
    </row>
    <row r="69" s="1" customFormat="1" ht="15" customHeight="1">
      <c r="B69" s="267"/>
      <c r="C69" s="273"/>
      <c r="D69" s="271" t="s">
        <v>829</v>
      </c>
      <c r="E69" s="271"/>
      <c r="F69" s="271"/>
      <c r="G69" s="271"/>
      <c r="H69" s="271"/>
      <c r="I69" s="271"/>
      <c r="J69" s="271"/>
      <c r="K69" s="269"/>
    </row>
    <row r="70" s="1" customFormat="1" ht="15" customHeight="1">
      <c r="B70" s="267"/>
      <c r="C70" s="273"/>
      <c r="D70" s="271" t="s">
        <v>830</v>
      </c>
      <c r="E70" s="271"/>
      <c r="F70" s="271"/>
      <c r="G70" s="271"/>
      <c r="H70" s="271"/>
      <c r="I70" s="271"/>
      <c r="J70" s="271"/>
      <c r="K70" s="269"/>
    </row>
    <row r="71" s="1" customFormat="1" ht="12.75" customHeight="1">
      <c r="B71" s="278"/>
      <c r="C71" s="279"/>
      <c r="D71" s="279"/>
      <c r="E71" s="279"/>
      <c r="F71" s="279"/>
      <c r="G71" s="279"/>
      <c r="H71" s="279"/>
      <c r="I71" s="279"/>
      <c r="J71" s="279"/>
      <c r="K71" s="280"/>
    </row>
    <row r="72" s="1" customFormat="1" ht="18.75" customHeight="1">
      <c r="B72" s="281"/>
      <c r="C72" s="281"/>
      <c r="D72" s="281"/>
      <c r="E72" s="281"/>
      <c r="F72" s="281"/>
      <c r="G72" s="281"/>
      <c r="H72" s="281"/>
      <c r="I72" s="281"/>
      <c r="J72" s="281"/>
      <c r="K72" s="282"/>
    </row>
    <row r="73" s="1" customFormat="1" ht="18.75" customHeight="1">
      <c r="B73" s="282"/>
      <c r="C73" s="282"/>
      <c r="D73" s="282"/>
      <c r="E73" s="282"/>
      <c r="F73" s="282"/>
      <c r="G73" s="282"/>
      <c r="H73" s="282"/>
      <c r="I73" s="282"/>
      <c r="J73" s="282"/>
      <c r="K73" s="282"/>
    </row>
    <row r="74" s="1" customFormat="1" ht="7.5" customHeight="1">
      <c r="B74" s="283"/>
      <c r="C74" s="284"/>
      <c r="D74" s="284"/>
      <c r="E74" s="284"/>
      <c r="F74" s="284"/>
      <c r="G74" s="284"/>
      <c r="H74" s="284"/>
      <c r="I74" s="284"/>
      <c r="J74" s="284"/>
      <c r="K74" s="285"/>
    </row>
    <row r="75" s="1" customFormat="1" ht="45" customHeight="1">
      <c r="B75" s="286"/>
      <c r="C75" s="287" t="s">
        <v>831</v>
      </c>
      <c r="D75" s="287"/>
      <c r="E75" s="287"/>
      <c r="F75" s="287"/>
      <c r="G75" s="287"/>
      <c r="H75" s="287"/>
      <c r="I75" s="287"/>
      <c r="J75" s="287"/>
      <c r="K75" s="288"/>
    </row>
    <row r="76" s="1" customFormat="1" ht="17.25" customHeight="1">
      <c r="B76" s="286"/>
      <c r="C76" s="289" t="s">
        <v>832</v>
      </c>
      <c r="D76" s="289"/>
      <c r="E76" s="289"/>
      <c r="F76" s="289" t="s">
        <v>833</v>
      </c>
      <c r="G76" s="290"/>
      <c r="H76" s="289" t="s">
        <v>54</v>
      </c>
      <c r="I76" s="289" t="s">
        <v>57</v>
      </c>
      <c r="J76" s="289" t="s">
        <v>834</v>
      </c>
      <c r="K76" s="288"/>
    </row>
    <row r="77" s="1" customFormat="1" ht="17.25" customHeight="1">
      <c r="B77" s="286"/>
      <c r="C77" s="291" t="s">
        <v>835</v>
      </c>
      <c r="D77" s="291"/>
      <c r="E77" s="291"/>
      <c r="F77" s="292" t="s">
        <v>836</v>
      </c>
      <c r="G77" s="293"/>
      <c r="H77" s="291"/>
      <c r="I77" s="291"/>
      <c r="J77" s="291" t="s">
        <v>837</v>
      </c>
      <c r="K77" s="288"/>
    </row>
    <row r="78" s="1" customFormat="1" ht="5.25" customHeight="1">
      <c r="B78" s="286"/>
      <c r="C78" s="294"/>
      <c r="D78" s="294"/>
      <c r="E78" s="294"/>
      <c r="F78" s="294"/>
      <c r="G78" s="295"/>
      <c r="H78" s="294"/>
      <c r="I78" s="294"/>
      <c r="J78" s="294"/>
      <c r="K78" s="288"/>
    </row>
    <row r="79" s="1" customFormat="1" ht="15" customHeight="1">
      <c r="B79" s="286"/>
      <c r="C79" s="274" t="s">
        <v>53</v>
      </c>
      <c r="D79" s="296"/>
      <c r="E79" s="296"/>
      <c r="F79" s="297" t="s">
        <v>838</v>
      </c>
      <c r="G79" s="298"/>
      <c r="H79" s="274" t="s">
        <v>839</v>
      </c>
      <c r="I79" s="274" t="s">
        <v>840</v>
      </c>
      <c r="J79" s="274">
        <v>20</v>
      </c>
      <c r="K79" s="288"/>
    </row>
    <row r="80" s="1" customFormat="1" ht="15" customHeight="1">
      <c r="B80" s="286"/>
      <c r="C80" s="274" t="s">
        <v>841</v>
      </c>
      <c r="D80" s="274"/>
      <c r="E80" s="274"/>
      <c r="F80" s="297" t="s">
        <v>838</v>
      </c>
      <c r="G80" s="298"/>
      <c r="H80" s="274" t="s">
        <v>842</v>
      </c>
      <c r="I80" s="274" t="s">
        <v>840</v>
      </c>
      <c r="J80" s="274">
        <v>120</v>
      </c>
      <c r="K80" s="288"/>
    </row>
    <row r="81" s="1" customFormat="1" ht="15" customHeight="1">
      <c r="B81" s="299"/>
      <c r="C81" s="274" t="s">
        <v>843</v>
      </c>
      <c r="D81" s="274"/>
      <c r="E81" s="274"/>
      <c r="F81" s="297" t="s">
        <v>844</v>
      </c>
      <c r="G81" s="298"/>
      <c r="H81" s="274" t="s">
        <v>845</v>
      </c>
      <c r="I81" s="274" t="s">
        <v>840</v>
      </c>
      <c r="J81" s="274">
        <v>50</v>
      </c>
      <c r="K81" s="288"/>
    </row>
    <row r="82" s="1" customFormat="1" ht="15" customHeight="1">
      <c r="B82" s="299"/>
      <c r="C82" s="274" t="s">
        <v>846</v>
      </c>
      <c r="D82" s="274"/>
      <c r="E82" s="274"/>
      <c r="F82" s="297" t="s">
        <v>838</v>
      </c>
      <c r="G82" s="298"/>
      <c r="H82" s="274" t="s">
        <v>847</v>
      </c>
      <c r="I82" s="274" t="s">
        <v>848</v>
      </c>
      <c r="J82" s="274"/>
      <c r="K82" s="288"/>
    </row>
    <row r="83" s="1" customFormat="1" ht="15" customHeight="1">
      <c r="B83" s="299"/>
      <c r="C83" s="300" t="s">
        <v>849</v>
      </c>
      <c r="D83" s="300"/>
      <c r="E83" s="300"/>
      <c r="F83" s="301" t="s">
        <v>844</v>
      </c>
      <c r="G83" s="300"/>
      <c r="H83" s="300" t="s">
        <v>850</v>
      </c>
      <c r="I83" s="300" t="s">
        <v>840</v>
      </c>
      <c r="J83" s="300">
        <v>15</v>
      </c>
      <c r="K83" s="288"/>
    </row>
    <row r="84" s="1" customFormat="1" ht="15" customHeight="1">
      <c r="B84" s="299"/>
      <c r="C84" s="300" t="s">
        <v>851</v>
      </c>
      <c r="D84" s="300"/>
      <c r="E84" s="300"/>
      <c r="F84" s="301" t="s">
        <v>844</v>
      </c>
      <c r="G84" s="300"/>
      <c r="H84" s="300" t="s">
        <v>852</v>
      </c>
      <c r="I84" s="300" t="s">
        <v>840</v>
      </c>
      <c r="J84" s="300">
        <v>15</v>
      </c>
      <c r="K84" s="288"/>
    </row>
    <row r="85" s="1" customFormat="1" ht="15" customHeight="1">
      <c r="B85" s="299"/>
      <c r="C85" s="300" t="s">
        <v>853</v>
      </c>
      <c r="D85" s="300"/>
      <c r="E85" s="300"/>
      <c r="F85" s="301" t="s">
        <v>844</v>
      </c>
      <c r="G85" s="300"/>
      <c r="H85" s="300" t="s">
        <v>854</v>
      </c>
      <c r="I85" s="300" t="s">
        <v>840</v>
      </c>
      <c r="J85" s="300">
        <v>20</v>
      </c>
      <c r="K85" s="288"/>
    </row>
    <row r="86" s="1" customFormat="1" ht="15" customHeight="1">
      <c r="B86" s="299"/>
      <c r="C86" s="300" t="s">
        <v>855</v>
      </c>
      <c r="D86" s="300"/>
      <c r="E86" s="300"/>
      <c r="F86" s="301" t="s">
        <v>844</v>
      </c>
      <c r="G86" s="300"/>
      <c r="H86" s="300" t="s">
        <v>856</v>
      </c>
      <c r="I86" s="300" t="s">
        <v>840</v>
      </c>
      <c r="J86" s="300">
        <v>20</v>
      </c>
      <c r="K86" s="288"/>
    </row>
    <row r="87" s="1" customFormat="1" ht="15" customHeight="1">
      <c r="B87" s="299"/>
      <c r="C87" s="274" t="s">
        <v>857</v>
      </c>
      <c r="D87" s="274"/>
      <c r="E87" s="274"/>
      <c r="F87" s="297" t="s">
        <v>844</v>
      </c>
      <c r="G87" s="298"/>
      <c r="H87" s="274" t="s">
        <v>858</v>
      </c>
      <c r="I87" s="274" t="s">
        <v>840</v>
      </c>
      <c r="J87" s="274">
        <v>50</v>
      </c>
      <c r="K87" s="288"/>
    </row>
    <row r="88" s="1" customFormat="1" ht="15" customHeight="1">
      <c r="B88" s="299"/>
      <c r="C88" s="274" t="s">
        <v>859</v>
      </c>
      <c r="D88" s="274"/>
      <c r="E88" s="274"/>
      <c r="F88" s="297" t="s">
        <v>844</v>
      </c>
      <c r="G88" s="298"/>
      <c r="H88" s="274" t="s">
        <v>860</v>
      </c>
      <c r="I88" s="274" t="s">
        <v>840</v>
      </c>
      <c r="J88" s="274">
        <v>20</v>
      </c>
      <c r="K88" s="288"/>
    </row>
    <row r="89" s="1" customFormat="1" ht="15" customHeight="1">
      <c r="B89" s="299"/>
      <c r="C89" s="274" t="s">
        <v>861</v>
      </c>
      <c r="D89" s="274"/>
      <c r="E89" s="274"/>
      <c r="F89" s="297" t="s">
        <v>844</v>
      </c>
      <c r="G89" s="298"/>
      <c r="H89" s="274" t="s">
        <v>862</v>
      </c>
      <c r="I89" s="274" t="s">
        <v>840</v>
      </c>
      <c r="J89" s="274">
        <v>20</v>
      </c>
      <c r="K89" s="288"/>
    </row>
    <row r="90" s="1" customFormat="1" ht="15" customHeight="1">
      <c r="B90" s="299"/>
      <c r="C90" s="274" t="s">
        <v>863</v>
      </c>
      <c r="D90" s="274"/>
      <c r="E90" s="274"/>
      <c r="F90" s="297" t="s">
        <v>844</v>
      </c>
      <c r="G90" s="298"/>
      <c r="H90" s="274" t="s">
        <v>864</v>
      </c>
      <c r="I90" s="274" t="s">
        <v>840</v>
      </c>
      <c r="J90" s="274">
        <v>50</v>
      </c>
      <c r="K90" s="288"/>
    </row>
    <row r="91" s="1" customFormat="1" ht="15" customHeight="1">
      <c r="B91" s="299"/>
      <c r="C91" s="274" t="s">
        <v>865</v>
      </c>
      <c r="D91" s="274"/>
      <c r="E91" s="274"/>
      <c r="F91" s="297" t="s">
        <v>844</v>
      </c>
      <c r="G91" s="298"/>
      <c r="H91" s="274" t="s">
        <v>865</v>
      </c>
      <c r="I91" s="274" t="s">
        <v>840</v>
      </c>
      <c r="J91" s="274">
        <v>50</v>
      </c>
      <c r="K91" s="288"/>
    </row>
    <row r="92" s="1" customFormat="1" ht="15" customHeight="1">
      <c r="B92" s="299"/>
      <c r="C92" s="274" t="s">
        <v>866</v>
      </c>
      <c r="D92" s="274"/>
      <c r="E92" s="274"/>
      <c r="F92" s="297" t="s">
        <v>844</v>
      </c>
      <c r="G92" s="298"/>
      <c r="H92" s="274" t="s">
        <v>867</v>
      </c>
      <c r="I92" s="274" t="s">
        <v>840</v>
      </c>
      <c r="J92" s="274">
        <v>255</v>
      </c>
      <c r="K92" s="288"/>
    </row>
    <row r="93" s="1" customFormat="1" ht="15" customHeight="1">
      <c r="B93" s="299"/>
      <c r="C93" s="274" t="s">
        <v>868</v>
      </c>
      <c r="D93" s="274"/>
      <c r="E93" s="274"/>
      <c r="F93" s="297" t="s">
        <v>838</v>
      </c>
      <c r="G93" s="298"/>
      <c r="H93" s="274" t="s">
        <v>869</v>
      </c>
      <c r="I93" s="274" t="s">
        <v>870</v>
      </c>
      <c r="J93" s="274"/>
      <c r="K93" s="288"/>
    </row>
    <row r="94" s="1" customFormat="1" ht="15" customHeight="1">
      <c r="B94" s="299"/>
      <c r="C94" s="274" t="s">
        <v>871</v>
      </c>
      <c r="D94" s="274"/>
      <c r="E94" s="274"/>
      <c r="F94" s="297" t="s">
        <v>838</v>
      </c>
      <c r="G94" s="298"/>
      <c r="H94" s="274" t="s">
        <v>872</v>
      </c>
      <c r="I94" s="274" t="s">
        <v>873</v>
      </c>
      <c r="J94" s="274"/>
      <c r="K94" s="288"/>
    </row>
    <row r="95" s="1" customFormat="1" ht="15" customHeight="1">
      <c r="B95" s="299"/>
      <c r="C95" s="274" t="s">
        <v>874</v>
      </c>
      <c r="D95" s="274"/>
      <c r="E95" s="274"/>
      <c r="F95" s="297" t="s">
        <v>838</v>
      </c>
      <c r="G95" s="298"/>
      <c r="H95" s="274" t="s">
        <v>874</v>
      </c>
      <c r="I95" s="274" t="s">
        <v>873</v>
      </c>
      <c r="J95" s="274"/>
      <c r="K95" s="288"/>
    </row>
    <row r="96" s="1" customFormat="1" ht="15" customHeight="1">
      <c r="B96" s="299"/>
      <c r="C96" s="274" t="s">
        <v>38</v>
      </c>
      <c r="D96" s="274"/>
      <c r="E96" s="274"/>
      <c r="F96" s="297" t="s">
        <v>838</v>
      </c>
      <c r="G96" s="298"/>
      <c r="H96" s="274" t="s">
        <v>875</v>
      </c>
      <c r="I96" s="274" t="s">
        <v>873</v>
      </c>
      <c r="J96" s="274"/>
      <c r="K96" s="288"/>
    </row>
    <row r="97" s="1" customFormat="1" ht="15" customHeight="1">
      <c r="B97" s="299"/>
      <c r="C97" s="274" t="s">
        <v>48</v>
      </c>
      <c r="D97" s="274"/>
      <c r="E97" s="274"/>
      <c r="F97" s="297" t="s">
        <v>838</v>
      </c>
      <c r="G97" s="298"/>
      <c r="H97" s="274" t="s">
        <v>876</v>
      </c>
      <c r="I97" s="274" t="s">
        <v>873</v>
      </c>
      <c r="J97" s="274"/>
      <c r="K97" s="288"/>
    </row>
    <row r="98" s="1" customFormat="1" ht="15" customHeight="1">
      <c r="B98" s="302"/>
      <c r="C98" s="303"/>
      <c r="D98" s="303"/>
      <c r="E98" s="303"/>
      <c r="F98" s="303"/>
      <c r="G98" s="303"/>
      <c r="H98" s="303"/>
      <c r="I98" s="303"/>
      <c r="J98" s="303"/>
      <c r="K98" s="304"/>
    </row>
    <row r="99" s="1" customFormat="1" ht="18.7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5"/>
    </row>
    <row r="100" s="1" customFormat="1" ht="18.75" customHeight="1">
      <c r="B100" s="282"/>
      <c r="C100" s="282"/>
      <c r="D100" s="282"/>
      <c r="E100" s="282"/>
      <c r="F100" s="282"/>
      <c r="G100" s="282"/>
      <c r="H100" s="282"/>
      <c r="I100" s="282"/>
      <c r="J100" s="282"/>
      <c r="K100" s="282"/>
    </row>
    <row r="101" s="1" customFormat="1" ht="7.5" customHeight="1">
      <c r="B101" s="283"/>
      <c r="C101" s="284"/>
      <c r="D101" s="284"/>
      <c r="E101" s="284"/>
      <c r="F101" s="284"/>
      <c r="G101" s="284"/>
      <c r="H101" s="284"/>
      <c r="I101" s="284"/>
      <c r="J101" s="284"/>
      <c r="K101" s="285"/>
    </row>
    <row r="102" s="1" customFormat="1" ht="45" customHeight="1">
      <c r="B102" s="286"/>
      <c r="C102" s="287" t="s">
        <v>877</v>
      </c>
      <c r="D102" s="287"/>
      <c r="E102" s="287"/>
      <c r="F102" s="287"/>
      <c r="G102" s="287"/>
      <c r="H102" s="287"/>
      <c r="I102" s="287"/>
      <c r="J102" s="287"/>
      <c r="K102" s="288"/>
    </row>
    <row r="103" s="1" customFormat="1" ht="17.25" customHeight="1">
      <c r="B103" s="286"/>
      <c r="C103" s="289" t="s">
        <v>832</v>
      </c>
      <c r="D103" s="289"/>
      <c r="E103" s="289"/>
      <c r="F103" s="289" t="s">
        <v>833</v>
      </c>
      <c r="G103" s="290"/>
      <c r="H103" s="289" t="s">
        <v>54</v>
      </c>
      <c r="I103" s="289" t="s">
        <v>57</v>
      </c>
      <c r="J103" s="289" t="s">
        <v>834</v>
      </c>
      <c r="K103" s="288"/>
    </row>
    <row r="104" s="1" customFormat="1" ht="17.25" customHeight="1">
      <c r="B104" s="286"/>
      <c r="C104" s="291" t="s">
        <v>835</v>
      </c>
      <c r="D104" s="291"/>
      <c r="E104" s="291"/>
      <c r="F104" s="292" t="s">
        <v>836</v>
      </c>
      <c r="G104" s="293"/>
      <c r="H104" s="291"/>
      <c r="I104" s="291"/>
      <c r="J104" s="291" t="s">
        <v>837</v>
      </c>
      <c r="K104" s="288"/>
    </row>
    <row r="105" s="1" customFormat="1" ht="5.25" customHeight="1">
      <c r="B105" s="286"/>
      <c r="C105" s="289"/>
      <c r="D105" s="289"/>
      <c r="E105" s="289"/>
      <c r="F105" s="289"/>
      <c r="G105" s="307"/>
      <c r="H105" s="289"/>
      <c r="I105" s="289"/>
      <c r="J105" s="289"/>
      <c r="K105" s="288"/>
    </row>
    <row r="106" s="1" customFormat="1" ht="15" customHeight="1">
      <c r="B106" s="286"/>
      <c r="C106" s="274" t="s">
        <v>53</v>
      </c>
      <c r="D106" s="296"/>
      <c r="E106" s="296"/>
      <c r="F106" s="297" t="s">
        <v>838</v>
      </c>
      <c r="G106" s="274"/>
      <c r="H106" s="274" t="s">
        <v>878</v>
      </c>
      <c r="I106" s="274" t="s">
        <v>840</v>
      </c>
      <c r="J106" s="274">
        <v>20</v>
      </c>
      <c r="K106" s="288"/>
    </row>
    <row r="107" s="1" customFormat="1" ht="15" customHeight="1">
      <c r="B107" s="286"/>
      <c r="C107" s="274" t="s">
        <v>841</v>
      </c>
      <c r="D107" s="274"/>
      <c r="E107" s="274"/>
      <c r="F107" s="297" t="s">
        <v>838</v>
      </c>
      <c r="G107" s="274"/>
      <c r="H107" s="274" t="s">
        <v>878</v>
      </c>
      <c r="I107" s="274" t="s">
        <v>840</v>
      </c>
      <c r="J107" s="274">
        <v>120</v>
      </c>
      <c r="K107" s="288"/>
    </row>
    <row r="108" s="1" customFormat="1" ht="15" customHeight="1">
      <c r="B108" s="299"/>
      <c r="C108" s="274" t="s">
        <v>843</v>
      </c>
      <c r="D108" s="274"/>
      <c r="E108" s="274"/>
      <c r="F108" s="297" t="s">
        <v>844</v>
      </c>
      <c r="G108" s="274"/>
      <c r="H108" s="274" t="s">
        <v>878</v>
      </c>
      <c r="I108" s="274" t="s">
        <v>840</v>
      </c>
      <c r="J108" s="274">
        <v>50</v>
      </c>
      <c r="K108" s="288"/>
    </row>
    <row r="109" s="1" customFormat="1" ht="15" customHeight="1">
      <c r="B109" s="299"/>
      <c r="C109" s="274" t="s">
        <v>846</v>
      </c>
      <c r="D109" s="274"/>
      <c r="E109" s="274"/>
      <c r="F109" s="297" t="s">
        <v>838</v>
      </c>
      <c r="G109" s="274"/>
      <c r="H109" s="274" t="s">
        <v>878</v>
      </c>
      <c r="I109" s="274" t="s">
        <v>848</v>
      </c>
      <c r="J109" s="274"/>
      <c r="K109" s="288"/>
    </row>
    <row r="110" s="1" customFormat="1" ht="15" customHeight="1">
      <c r="B110" s="299"/>
      <c r="C110" s="274" t="s">
        <v>857</v>
      </c>
      <c r="D110" s="274"/>
      <c r="E110" s="274"/>
      <c r="F110" s="297" t="s">
        <v>844</v>
      </c>
      <c r="G110" s="274"/>
      <c r="H110" s="274" t="s">
        <v>878</v>
      </c>
      <c r="I110" s="274" t="s">
        <v>840</v>
      </c>
      <c r="J110" s="274">
        <v>50</v>
      </c>
      <c r="K110" s="288"/>
    </row>
    <row r="111" s="1" customFormat="1" ht="15" customHeight="1">
      <c r="B111" s="299"/>
      <c r="C111" s="274" t="s">
        <v>865</v>
      </c>
      <c r="D111" s="274"/>
      <c r="E111" s="274"/>
      <c r="F111" s="297" t="s">
        <v>844</v>
      </c>
      <c r="G111" s="274"/>
      <c r="H111" s="274" t="s">
        <v>878</v>
      </c>
      <c r="I111" s="274" t="s">
        <v>840</v>
      </c>
      <c r="J111" s="274">
        <v>50</v>
      </c>
      <c r="K111" s="288"/>
    </row>
    <row r="112" s="1" customFormat="1" ht="15" customHeight="1">
      <c r="B112" s="299"/>
      <c r="C112" s="274" t="s">
        <v>863</v>
      </c>
      <c r="D112" s="274"/>
      <c r="E112" s="274"/>
      <c r="F112" s="297" t="s">
        <v>844</v>
      </c>
      <c r="G112" s="274"/>
      <c r="H112" s="274" t="s">
        <v>878</v>
      </c>
      <c r="I112" s="274" t="s">
        <v>840</v>
      </c>
      <c r="J112" s="274">
        <v>50</v>
      </c>
      <c r="K112" s="288"/>
    </row>
    <row r="113" s="1" customFormat="1" ht="15" customHeight="1">
      <c r="B113" s="299"/>
      <c r="C113" s="274" t="s">
        <v>53</v>
      </c>
      <c r="D113" s="274"/>
      <c r="E113" s="274"/>
      <c r="F113" s="297" t="s">
        <v>838</v>
      </c>
      <c r="G113" s="274"/>
      <c r="H113" s="274" t="s">
        <v>879</v>
      </c>
      <c r="I113" s="274" t="s">
        <v>840</v>
      </c>
      <c r="J113" s="274">
        <v>20</v>
      </c>
      <c r="K113" s="288"/>
    </row>
    <row r="114" s="1" customFormat="1" ht="15" customHeight="1">
      <c r="B114" s="299"/>
      <c r="C114" s="274" t="s">
        <v>880</v>
      </c>
      <c r="D114" s="274"/>
      <c r="E114" s="274"/>
      <c r="F114" s="297" t="s">
        <v>838</v>
      </c>
      <c r="G114" s="274"/>
      <c r="H114" s="274" t="s">
        <v>881</v>
      </c>
      <c r="I114" s="274" t="s">
        <v>840</v>
      </c>
      <c r="J114" s="274">
        <v>120</v>
      </c>
      <c r="K114" s="288"/>
    </row>
    <row r="115" s="1" customFormat="1" ht="15" customHeight="1">
      <c r="B115" s="299"/>
      <c r="C115" s="274" t="s">
        <v>38</v>
      </c>
      <c r="D115" s="274"/>
      <c r="E115" s="274"/>
      <c r="F115" s="297" t="s">
        <v>838</v>
      </c>
      <c r="G115" s="274"/>
      <c r="H115" s="274" t="s">
        <v>882</v>
      </c>
      <c r="I115" s="274" t="s">
        <v>873</v>
      </c>
      <c r="J115" s="274"/>
      <c r="K115" s="288"/>
    </row>
    <row r="116" s="1" customFormat="1" ht="15" customHeight="1">
      <c r="B116" s="299"/>
      <c r="C116" s="274" t="s">
        <v>48</v>
      </c>
      <c r="D116" s="274"/>
      <c r="E116" s="274"/>
      <c r="F116" s="297" t="s">
        <v>838</v>
      </c>
      <c r="G116" s="274"/>
      <c r="H116" s="274" t="s">
        <v>883</v>
      </c>
      <c r="I116" s="274" t="s">
        <v>873</v>
      </c>
      <c r="J116" s="274"/>
      <c r="K116" s="288"/>
    </row>
    <row r="117" s="1" customFormat="1" ht="15" customHeight="1">
      <c r="B117" s="299"/>
      <c r="C117" s="274" t="s">
        <v>57</v>
      </c>
      <c r="D117" s="274"/>
      <c r="E117" s="274"/>
      <c r="F117" s="297" t="s">
        <v>838</v>
      </c>
      <c r="G117" s="274"/>
      <c r="H117" s="274" t="s">
        <v>884</v>
      </c>
      <c r="I117" s="274" t="s">
        <v>885</v>
      </c>
      <c r="J117" s="274"/>
      <c r="K117" s="288"/>
    </row>
    <row r="118" s="1" customFormat="1" ht="15" customHeight="1">
      <c r="B118" s="302"/>
      <c r="C118" s="308"/>
      <c r="D118" s="308"/>
      <c r="E118" s="308"/>
      <c r="F118" s="308"/>
      <c r="G118" s="308"/>
      <c r="H118" s="308"/>
      <c r="I118" s="308"/>
      <c r="J118" s="308"/>
      <c r="K118" s="304"/>
    </row>
    <row r="119" s="1" customFormat="1" ht="18.75" customHeight="1">
      <c r="B119" s="309"/>
      <c r="C119" s="310"/>
      <c r="D119" s="310"/>
      <c r="E119" s="310"/>
      <c r="F119" s="311"/>
      <c r="G119" s="310"/>
      <c r="H119" s="310"/>
      <c r="I119" s="310"/>
      <c r="J119" s="310"/>
      <c r="K119" s="309"/>
    </row>
    <row r="120" s="1" customFormat="1" ht="18.75" customHeight="1">
      <c r="B120" s="282"/>
      <c r="C120" s="282"/>
      <c r="D120" s="282"/>
      <c r="E120" s="282"/>
      <c r="F120" s="282"/>
      <c r="G120" s="282"/>
      <c r="H120" s="282"/>
      <c r="I120" s="282"/>
      <c r="J120" s="282"/>
      <c r="K120" s="282"/>
    </row>
    <row r="121" s="1" customFormat="1" ht="7.5" customHeight="1">
      <c r="B121" s="312"/>
      <c r="C121" s="313"/>
      <c r="D121" s="313"/>
      <c r="E121" s="313"/>
      <c r="F121" s="313"/>
      <c r="G121" s="313"/>
      <c r="H121" s="313"/>
      <c r="I121" s="313"/>
      <c r="J121" s="313"/>
      <c r="K121" s="314"/>
    </row>
    <row r="122" s="1" customFormat="1" ht="45" customHeight="1">
      <c r="B122" s="315"/>
      <c r="C122" s="265" t="s">
        <v>886</v>
      </c>
      <c r="D122" s="265"/>
      <c r="E122" s="265"/>
      <c r="F122" s="265"/>
      <c r="G122" s="265"/>
      <c r="H122" s="265"/>
      <c r="I122" s="265"/>
      <c r="J122" s="265"/>
      <c r="K122" s="316"/>
    </row>
    <row r="123" s="1" customFormat="1" ht="17.25" customHeight="1">
      <c r="B123" s="317"/>
      <c r="C123" s="289" t="s">
        <v>832</v>
      </c>
      <c r="D123" s="289"/>
      <c r="E123" s="289"/>
      <c r="F123" s="289" t="s">
        <v>833</v>
      </c>
      <c r="G123" s="290"/>
      <c r="H123" s="289" t="s">
        <v>54</v>
      </c>
      <c r="I123" s="289" t="s">
        <v>57</v>
      </c>
      <c r="J123" s="289" t="s">
        <v>834</v>
      </c>
      <c r="K123" s="318"/>
    </row>
    <row r="124" s="1" customFormat="1" ht="17.25" customHeight="1">
      <c r="B124" s="317"/>
      <c r="C124" s="291" t="s">
        <v>835</v>
      </c>
      <c r="D124" s="291"/>
      <c r="E124" s="291"/>
      <c r="F124" s="292" t="s">
        <v>836</v>
      </c>
      <c r="G124" s="293"/>
      <c r="H124" s="291"/>
      <c r="I124" s="291"/>
      <c r="J124" s="291" t="s">
        <v>837</v>
      </c>
      <c r="K124" s="318"/>
    </row>
    <row r="125" s="1" customFormat="1" ht="5.25" customHeight="1">
      <c r="B125" s="319"/>
      <c r="C125" s="294"/>
      <c r="D125" s="294"/>
      <c r="E125" s="294"/>
      <c r="F125" s="294"/>
      <c r="G125" s="320"/>
      <c r="H125" s="294"/>
      <c r="I125" s="294"/>
      <c r="J125" s="294"/>
      <c r="K125" s="321"/>
    </row>
    <row r="126" s="1" customFormat="1" ht="15" customHeight="1">
      <c r="B126" s="319"/>
      <c r="C126" s="274" t="s">
        <v>841</v>
      </c>
      <c r="D126" s="296"/>
      <c r="E126" s="296"/>
      <c r="F126" s="297" t="s">
        <v>838</v>
      </c>
      <c r="G126" s="274"/>
      <c r="H126" s="274" t="s">
        <v>878</v>
      </c>
      <c r="I126" s="274" t="s">
        <v>840</v>
      </c>
      <c r="J126" s="274">
        <v>120</v>
      </c>
      <c r="K126" s="322"/>
    </row>
    <row r="127" s="1" customFormat="1" ht="15" customHeight="1">
      <c r="B127" s="319"/>
      <c r="C127" s="274" t="s">
        <v>887</v>
      </c>
      <c r="D127" s="274"/>
      <c r="E127" s="274"/>
      <c r="F127" s="297" t="s">
        <v>838</v>
      </c>
      <c r="G127" s="274"/>
      <c r="H127" s="274" t="s">
        <v>888</v>
      </c>
      <c r="I127" s="274" t="s">
        <v>840</v>
      </c>
      <c r="J127" s="274" t="s">
        <v>889</v>
      </c>
      <c r="K127" s="322"/>
    </row>
    <row r="128" s="1" customFormat="1" ht="15" customHeight="1">
      <c r="B128" s="319"/>
      <c r="C128" s="274" t="s">
        <v>786</v>
      </c>
      <c r="D128" s="274"/>
      <c r="E128" s="274"/>
      <c r="F128" s="297" t="s">
        <v>838</v>
      </c>
      <c r="G128" s="274"/>
      <c r="H128" s="274" t="s">
        <v>890</v>
      </c>
      <c r="I128" s="274" t="s">
        <v>840</v>
      </c>
      <c r="J128" s="274" t="s">
        <v>889</v>
      </c>
      <c r="K128" s="322"/>
    </row>
    <row r="129" s="1" customFormat="1" ht="15" customHeight="1">
      <c r="B129" s="319"/>
      <c r="C129" s="274" t="s">
        <v>849</v>
      </c>
      <c r="D129" s="274"/>
      <c r="E129" s="274"/>
      <c r="F129" s="297" t="s">
        <v>844</v>
      </c>
      <c r="G129" s="274"/>
      <c r="H129" s="274" t="s">
        <v>850</v>
      </c>
      <c r="I129" s="274" t="s">
        <v>840</v>
      </c>
      <c r="J129" s="274">
        <v>15</v>
      </c>
      <c r="K129" s="322"/>
    </row>
    <row r="130" s="1" customFormat="1" ht="15" customHeight="1">
      <c r="B130" s="319"/>
      <c r="C130" s="300" t="s">
        <v>851</v>
      </c>
      <c r="D130" s="300"/>
      <c r="E130" s="300"/>
      <c r="F130" s="301" t="s">
        <v>844</v>
      </c>
      <c r="G130" s="300"/>
      <c r="H130" s="300" t="s">
        <v>852</v>
      </c>
      <c r="I130" s="300" t="s">
        <v>840</v>
      </c>
      <c r="J130" s="300">
        <v>15</v>
      </c>
      <c r="K130" s="322"/>
    </row>
    <row r="131" s="1" customFormat="1" ht="15" customHeight="1">
      <c r="B131" s="319"/>
      <c r="C131" s="300" t="s">
        <v>853</v>
      </c>
      <c r="D131" s="300"/>
      <c r="E131" s="300"/>
      <c r="F131" s="301" t="s">
        <v>844</v>
      </c>
      <c r="G131" s="300"/>
      <c r="H131" s="300" t="s">
        <v>854</v>
      </c>
      <c r="I131" s="300" t="s">
        <v>840</v>
      </c>
      <c r="J131" s="300">
        <v>20</v>
      </c>
      <c r="K131" s="322"/>
    </row>
    <row r="132" s="1" customFormat="1" ht="15" customHeight="1">
      <c r="B132" s="319"/>
      <c r="C132" s="300" t="s">
        <v>855</v>
      </c>
      <c r="D132" s="300"/>
      <c r="E132" s="300"/>
      <c r="F132" s="301" t="s">
        <v>844</v>
      </c>
      <c r="G132" s="300"/>
      <c r="H132" s="300" t="s">
        <v>856</v>
      </c>
      <c r="I132" s="300" t="s">
        <v>840</v>
      </c>
      <c r="J132" s="300">
        <v>20</v>
      </c>
      <c r="K132" s="322"/>
    </row>
    <row r="133" s="1" customFormat="1" ht="15" customHeight="1">
      <c r="B133" s="319"/>
      <c r="C133" s="274" t="s">
        <v>843</v>
      </c>
      <c r="D133" s="274"/>
      <c r="E133" s="274"/>
      <c r="F133" s="297" t="s">
        <v>844</v>
      </c>
      <c r="G133" s="274"/>
      <c r="H133" s="274" t="s">
        <v>878</v>
      </c>
      <c r="I133" s="274" t="s">
        <v>840</v>
      </c>
      <c r="J133" s="274">
        <v>50</v>
      </c>
      <c r="K133" s="322"/>
    </row>
    <row r="134" s="1" customFormat="1" ht="15" customHeight="1">
      <c r="B134" s="319"/>
      <c r="C134" s="274" t="s">
        <v>857</v>
      </c>
      <c r="D134" s="274"/>
      <c r="E134" s="274"/>
      <c r="F134" s="297" t="s">
        <v>844</v>
      </c>
      <c r="G134" s="274"/>
      <c r="H134" s="274" t="s">
        <v>878</v>
      </c>
      <c r="I134" s="274" t="s">
        <v>840</v>
      </c>
      <c r="J134" s="274">
        <v>50</v>
      </c>
      <c r="K134" s="322"/>
    </row>
    <row r="135" s="1" customFormat="1" ht="15" customHeight="1">
      <c r="B135" s="319"/>
      <c r="C135" s="274" t="s">
        <v>863</v>
      </c>
      <c r="D135" s="274"/>
      <c r="E135" s="274"/>
      <c r="F135" s="297" t="s">
        <v>844</v>
      </c>
      <c r="G135" s="274"/>
      <c r="H135" s="274" t="s">
        <v>878</v>
      </c>
      <c r="I135" s="274" t="s">
        <v>840</v>
      </c>
      <c r="J135" s="274">
        <v>50</v>
      </c>
      <c r="K135" s="322"/>
    </row>
    <row r="136" s="1" customFormat="1" ht="15" customHeight="1">
      <c r="B136" s="319"/>
      <c r="C136" s="274" t="s">
        <v>865</v>
      </c>
      <c r="D136" s="274"/>
      <c r="E136" s="274"/>
      <c r="F136" s="297" t="s">
        <v>844</v>
      </c>
      <c r="G136" s="274"/>
      <c r="H136" s="274" t="s">
        <v>878</v>
      </c>
      <c r="I136" s="274" t="s">
        <v>840</v>
      </c>
      <c r="J136" s="274">
        <v>50</v>
      </c>
      <c r="K136" s="322"/>
    </row>
    <row r="137" s="1" customFormat="1" ht="15" customHeight="1">
      <c r="B137" s="319"/>
      <c r="C137" s="274" t="s">
        <v>866</v>
      </c>
      <c r="D137" s="274"/>
      <c r="E137" s="274"/>
      <c r="F137" s="297" t="s">
        <v>844</v>
      </c>
      <c r="G137" s="274"/>
      <c r="H137" s="274" t="s">
        <v>891</v>
      </c>
      <c r="I137" s="274" t="s">
        <v>840</v>
      </c>
      <c r="J137" s="274">
        <v>255</v>
      </c>
      <c r="K137" s="322"/>
    </row>
    <row r="138" s="1" customFormat="1" ht="15" customHeight="1">
      <c r="B138" s="319"/>
      <c r="C138" s="274" t="s">
        <v>868</v>
      </c>
      <c r="D138" s="274"/>
      <c r="E138" s="274"/>
      <c r="F138" s="297" t="s">
        <v>838</v>
      </c>
      <c r="G138" s="274"/>
      <c r="H138" s="274" t="s">
        <v>892</v>
      </c>
      <c r="I138" s="274" t="s">
        <v>870</v>
      </c>
      <c r="J138" s="274"/>
      <c r="K138" s="322"/>
    </row>
    <row r="139" s="1" customFormat="1" ht="15" customHeight="1">
      <c r="B139" s="319"/>
      <c r="C139" s="274" t="s">
        <v>871</v>
      </c>
      <c r="D139" s="274"/>
      <c r="E139" s="274"/>
      <c r="F139" s="297" t="s">
        <v>838</v>
      </c>
      <c r="G139" s="274"/>
      <c r="H139" s="274" t="s">
        <v>893</v>
      </c>
      <c r="I139" s="274" t="s">
        <v>873</v>
      </c>
      <c r="J139" s="274"/>
      <c r="K139" s="322"/>
    </row>
    <row r="140" s="1" customFormat="1" ht="15" customHeight="1">
      <c r="B140" s="319"/>
      <c r="C140" s="274" t="s">
        <v>874</v>
      </c>
      <c r="D140" s="274"/>
      <c r="E140" s="274"/>
      <c r="F140" s="297" t="s">
        <v>838</v>
      </c>
      <c r="G140" s="274"/>
      <c r="H140" s="274" t="s">
        <v>874</v>
      </c>
      <c r="I140" s="274" t="s">
        <v>873</v>
      </c>
      <c r="J140" s="274"/>
      <c r="K140" s="322"/>
    </row>
    <row r="141" s="1" customFormat="1" ht="15" customHeight="1">
      <c r="B141" s="319"/>
      <c r="C141" s="274" t="s">
        <v>38</v>
      </c>
      <c r="D141" s="274"/>
      <c r="E141" s="274"/>
      <c r="F141" s="297" t="s">
        <v>838</v>
      </c>
      <c r="G141" s="274"/>
      <c r="H141" s="274" t="s">
        <v>894</v>
      </c>
      <c r="I141" s="274" t="s">
        <v>873</v>
      </c>
      <c r="J141" s="274"/>
      <c r="K141" s="322"/>
    </row>
    <row r="142" s="1" customFormat="1" ht="15" customHeight="1">
      <c r="B142" s="319"/>
      <c r="C142" s="274" t="s">
        <v>895</v>
      </c>
      <c r="D142" s="274"/>
      <c r="E142" s="274"/>
      <c r="F142" s="297" t="s">
        <v>838</v>
      </c>
      <c r="G142" s="274"/>
      <c r="H142" s="274" t="s">
        <v>896</v>
      </c>
      <c r="I142" s="274" t="s">
        <v>873</v>
      </c>
      <c r="J142" s="274"/>
      <c r="K142" s="322"/>
    </row>
    <row r="143" s="1" customFormat="1" ht="15" customHeight="1">
      <c r="B143" s="323"/>
      <c r="C143" s="324"/>
      <c r="D143" s="324"/>
      <c r="E143" s="324"/>
      <c r="F143" s="324"/>
      <c r="G143" s="324"/>
      <c r="H143" s="324"/>
      <c r="I143" s="324"/>
      <c r="J143" s="324"/>
      <c r="K143" s="325"/>
    </row>
    <row r="144" s="1" customFormat="1" ht="18.75" customHeight="1">
      <c r="B144" s="310"/>
      <c r="C144" s="310"/>
      <c r="D144" s="310"/>
      <c r="E144" s="310"/>
      <c r="F144" s="311"/>
      <c r="G144" s="310"/>
      <c r="H144" s="310"/>
      <c r="I144" s="310"/>
      <c r="J144" s="310"/>
      <c r="K144" s="310"/>
    </row>
    <row r="145" s="1" customFormat="1" ht="18.75" customHeight="1">
      <c r="B145" s="282"/>
      <c r="C145" s="282"/>
      <c r="D145" s="282"/>
      <c r="E145" s="282"/>
      <c r="F145" s="282"/>
      <c r="G145" s="282"/>
      <c r="H145" s="282"/>
      <c r="I145" s="282"/>
      <c r="J145" s="282"/>
      <c r="K145" s="282"/>
    </row>
    <row r="146" s="1" customFormat="1" ht="7.5" customHeight="1">
      <c r="B146" s="283"/>
      <c r="C146" s="284"/>
      <c r="D146" s="284"/>
      <c r="E146" s="284"/>
      <c r="F146" s="284"/>
      <c r="G146" s="284"/>
      <c r="H146" s="284"/>
      <c r="I146" s="284"/>
      <c r="J146" s="284"/>
      <c r="K146" s="285"/>
    </row>
    <row r="147" s="1" customFormat="1" ht="45" customHeight="1">
      <c r="B147" s="286"/>
      <c r="C147" s="287" t="s">
        <v>897</v>
      </c>
      <c r="D147" s="287"/>
      <c r="E147" s="287"/>
      <c r="F147" s="287"/>
      <c r="G147" s="287"/>
      <c r="H147" s="287"/>
      <c r="I147" s="287"/>
      <c r="J147" s="287"/>
      <c r="K147" s="288"/>
    </row>
    <row r="148" s="1" customFormat="1" ht="17.25" customHeight="1">
      <c r="B148" s="286"/>
      <c r="C148" s="289" t="s">
        <v>832</v>
      </c>
      <c r="D148" s="289"/>
      <c r="E148" s="289"/>
      <c r="F148" s="289" t="s">
        <v>833</v>
      </c>
      <c r="G148" s="290"/>
      <c r="H148" s="289" t="s">
        <v>54</v>
      </c>
      <c r="I148" s="289" t="s">
        <v>57</v>
      </c>
      <c r="J148" s="289" t="s">
        <v>834</v>
      </c>
      <c r="K148" s="288"/>
    </row>
    <row r="149" s="1" customFormat="1" ht="17.25" customHeight="1">
      <c r="B149" s="286"/>
      <c r="C149" s="291" t="s">
        <v>835</v>
      </c>
      <c r="D149" s="291"/>
      <c r="E149" s="291"/>
      <c r="F149" s="292" t="s">
        <v>836</v>
      </c>
      <c r="G149" s="293"/>
      <c r="H149" s="291"/>
      <c r="I149" s="291"/>
      <c r="J149" s="291" t="s">
        <v>837</v>
      </c>
      <c r="K149" s="288"/>
    </row>
    <row r="150" s="1" customFormat="1" ht="5.25" customHeight="1">
      <c r="B150" s="299"/>
      <c r="C150" s="294"/>
      <c r="D150" s="294"/>
      <c r="E150" s="294"/>
      <c r="F150" s="294"/>
      <c r="G150" s="295"/>
      <c r="H150" s="294"/>
      <c r="I150" s="294"/>
      <c r="J150" s="294"/>
      <c r="K150" s="322"/>
    </row>
    <row r="151" s="1" customFormat="1" ht="15" customHeight="1">
      <c r="B151" s="299"/>
      <c r="C151" s="326" t="s">
        <v>841</v>
      </c>
      <c r="D151" s="274"/>
      <c r="E151" s="274"/>
      <c r="F151" s="327" t="s">
        <v>838</v>
      </c>
      <c r="G151" s="274"/>
      <c r="H151" s="326" t="s">
        <v>878</v>
      </c>
      <c r="I151" s="326" t="s">
        <v>840</v>
      </c>
      <c r="J151" s="326">
        <v>120</v>
      </c>
      <c r="K151" s="322"/>
    </row>
    <row r="152" s="1" customFormat="1" ht="15" customHeight="1">
      <c r="B152" s="299"/>
      <c r="C152" s="326" t="s">
        <v>887</v>
      </c>
      <c r="D152" s="274"/>
      <c r="E152" s="274"/>
      <c r="F152" s="327" t="s">
        <v>838</v>
      </c>
      <c r="G152" s="274"/>
      <c r="H152" s="326" t="s">
        <v>898</v>
      </c>
      <c r="I152" s="326" t="s">
        <v>840</v>
      </c>
      <c r="J152" s="326" t="s">
        <v>889</v>
      </c>
      <c r="K152" s="322"/>
    </row>
    <row r="153" s="1" customFormat="1" ht="15" customHeight="1">
      <c r="B153" s="299"/>
      <c r="C153" s="326" t="s">
        <v>786</v>
      </c>
      <c r="D153" s="274"/>
      <c r="E153" s="274"/>
      <c r="F153" s="327" t="s">
        <v>838</v>
      </c>
      <c r="G153" s="274"/>
      <c r="H153" s="326" t="s">
        <v>899</v>
      </c>
      <c r="I153" s="326" t="s">
        <v>840</v>
      </c>
      <c r="J153" s="326" t="s">
        <v>889</v>
      </c>
      <c r="K153" s="322"/>
    </row>
    <row r="154" s="1" customFormat="1" ht="15" customHeight="1">
      <c r="B154" s="299"/>
      <c r="C154" s="326" t="s">
        <v>843</v>
      </c>
      <c r="D154" s="274"/>
      <c r="E154" s="274"/>
      <c r="F154" s="327" t="s">
        <v>844</v>
      </c>
      <c r="G154" s="274"/>
      <c r="H154" s="326" t="s">
        <v>878</v>
      </c>
      <c r="I154" s="326" t="s">
        <v>840</v>
      </c>
      <c r="J154" s="326">
        <v>50</v>
      </c>
      <c r="K154" s="322"/>
    </row>
    <row r="155" s="1" customFormat="1" ht="15" customHeight="1">
      <c r="B155" s="299"/>
      <c r="C155" s="326" t="s">
        <v>846</v>
      </c>
      <c r="D155" s="274"/>
      <c r="E155" s="274"/>
      <c r="F155" s="327" t="s">
        <v>838</v>
      </c>
      <c r="G155" s="274"/>
      <c r="H155" s="326" t="s">
        <v>878</v>
      </c>
      <c r="I155" s="326" t="s">
        <v>848</v>
      </c>
      <c r="J155" s="326"/>
      <c r="K155" s="322"/>
    </row>
    <row r="156" s="1" customFormat="1" ht="15" customHeight="1">
      <c r="B156" s="299"/>
      <c r="C156" s="326" t="s">
        <v>857</v>
      </c>
      <c r="D156" s="274"/>
      <c r="E156" s="274"/>
      <c r="F156" s="327" t="s">
        <v>844</v>
      </c>
      <c r="G156" s="274"/>
      <c r="H156" s="326" t="s">
        <v>878</v>
      </c>
      <c r="I156" s="326" t="s">
        <v>840</v>
      </c>
      <c r="J156" s="326">
        <v>50</v>
      </c>
      <c r="K156" s="322"/>
    </row>
    <row r="157" s="1" customFormat="1" ht="15" customHeight="1">
      <c r="B157" s="299"/>
      <c r="C157" s="326" t="s">
        <v>865</v>
      </c>
      <c r="D157" s="274"/>
      <c r="E157" s="274"/>
      <c r="F157" s="327" t="s">
        <v>844</v>
      </c>
      <c r="G157" s="274"/>
      <c r="H157" s="326" t="s">
        <v>878</v>
      </c>
      <c r="I157" s="326" t="s">
        <v>840</v>
      </c>
      <c r="J157" s="326">
        <v>50</v>
      </c>
      <c r="K157" s="322"/>
    </row>
    <row r="158" s="1" customFormat="1" ht="15" customHeight="1">
      <c r="B158" s="299"/>
      <c r="C158" s="326" t="s">
        <v>863</v>
      </c>
      <c r="D158" s="274"/>
      <c r="E158" s="274"/>
      <c r="F158" s="327" t="s">
        <v>844</v>
      </c>
      <c r="G158" s="274"/>
      <c r="H158" s="326" t="s">
        <v>878</v>
      </c>
      <c r="I158" s="326" t="s">
        <v>840</v>
      </c>
      <c r="J158" s="326">
        <v>50</v>
      </c>
      <c r="K158" s="322"/>
    </row>
    <row r="159" s="1" customFormat="1" ht="15" customHeight="1">
      <c r="B159" s="299"/>
      <c r="C159" s="326" t="s">
        <v>91</v>
      </c>
      <c r="D159" s="274"/>
      <c r="E159" s="274"/>
      <c r="F159" s="327" t="s">
        <v>838</v>
      </c>
      <c r="G159" s="274"/>
      <c r="H159" s="326" t="s">
        <v>900</v>
      </c>
      <c r="I159" s="326" t="s">
        <v>840</v>
      </c>
      <c r="J159" s="326" t="s">
        <v>901</v>
      </c>
      <c r="K159" s="322"/>
    </row>
    <row r="160" s="1" customFormat="1" ht="15" customHeight="1">
      <c r="B160" s="299"/>
      <c r="C160" s="326" t="s">
        <v>902</v>
      </c>
      <c r="D160" s="274"/>
      <c r="E160" s="274"/>
      <c r="F160" s="327" t="s">
        <v>838</v>
      </c>
      <c r="G160" s="274"/>
      <c r="H160" s="326" t="s">
        <v>903</v>
      </c>
      <c r="I160" s="326" t="s">
        <v>873</v>
      </c>
      <c r="J160" s="326"/>
      <c r="K160" s="322"/>
    </row>
    <row r="161" s="1" customFormat="1" ht="15" customHeight="1">
      <c r="B161" s="328"/>
      <c r="C161" s="308"/>
      <c r="D161" s="308"/>
      <c r="E161" s="308"/>
      <c r="F161" s="308"/>
      <c r="G161" s="308"/>
      <c r="H161" s="308"/>
      <c r="I161" s="308"/>
      <c r="J161" s="308"/>
      <c r="K161" s="329"/>
    </row>
    <row r="162" s="1" customFormat="1" ht="18.75" customHeight="1">
      <c r="B162" s="310"/>
      <c r="C162" s="320"/>
      <c r="D162" s="320"/>
      <c r="E162" s="320"/>
      <c r="F162" s="330"/>
      <c r="G162" s="320"/>
      <c r="H162" s="320"/>
      <c r="I162" s="320"/>
      <c r="J162" s="320"/>
      <c r="K162" s="310"/>
    </row>
    <row r="163" s="1" customFormat="1" ht="18.75" customHeight="1">
      <c r="B163" s="282"/>
      <c r="C163" s="282"/>
      <c r="D163" s="282"/>
      <c r="E163" s="282"/>
      <c r="F163" s="282"/>
      <c r="G163" s="282"/>
      <c r="H163" s="282"/>
      <c r="I163" s="282"/>
      <c r="J163" s="282"/>
      <c r="K163" s="282"/>
    </row>
    <row r="164" s="1" customFormat="1" ht="7.5" customHeight="1">
      <c r="B164" s="261"/>
      <c r="C164" s="262"/>
      <c r="D164" s="262"/>
      <c r="E164" s="262"/>
      <c r="F164" s="262"/>
      <c r="G164" s="262"/>
      <c r="H164" s="262"/>
      <c r="I164" s="262"/>
      <c r="J164" s="262"/>
      <c r="K164" s="263"/>
    </row>
    <row r="165" s="1" customFormat="1" ht="45" customHeight="1">
      <c r="B165" s="264"/>
      <c r="C165" s="265" t="s">
        <v>904</v>
      </c>
      <c r="D165" s="265"/>
      <c r="E165" s="265"/>
      <c r="F165" s="265"/>
      <c r="G165" s="265"/>
      <c r="H165" s="265"/>
      <c r="I165" s="265"/>
      <c r="J165" s="265"/>
      <c r="K165" s="266"/>
    </row>
    <row r="166" s="1" customFormat="1" ht="17.25" customHeight="1">
      <c r="B166" s="264"/>
      <c r="C166" s="289" t="s">
        <v>832</v>
      </c>
      <c r="D166" s="289"/>
      <c r="E166" s="289"/>
      <c r="F166" s="289" t="s">
        <v>833</v>
      </c>
      <c r="G166" s="331"/>
      <c r="H166" s="332" t="s">
        <v>54</v>
      </c>
      <c r="I166" s="332" t="s">
        <v>57</v>
      </c>
      <c r="J166" s="289" t="s">
        <v>834</v>
      </c>
      <c r="K166" s="266"/>
    </row>
    <row r="167" s="1" customFormat="1" ht="17.25" customHeight="1">
      <c r="B167" s="267"/>
      <c r="C167" s="291" t="s">
        <v>835</v>
      </c>
      <c r="D167" s="291"/>
      <c r="E167" s="291"/>
      <c r="F167" s="292" t="s">
        <v>836</v>
      </c>
      <c r="G167" s="333"/>
      <c r="H167" s="334"/>
      <c r="I167" s="334"/>
      <c r="J167" s="291" t="s">
        <v>837</v>
      </c>
      <c r="K167" s="269"/>
    </row>
    <row r="168" s="1" customFormat="1" ht="5.25" customHeight="1">
      <c r="B168" s="299"/>
      <c r="C168" s="294"/>
      <c r="D168" s="294"/>
      <c r="E168" s="294"/>
      <c r="F168" s="294"/>
      <c r="G168" s="295"/>
      <c r="H168" s="294"/>
      <c r="I168" s="294"/>
      <c r="J168" s="294"/>
      <c r="K168" s="322"/>
    </row>
    <row r="169" s="1" customFormat="1" ht="15" customHeight="1">
      <c r="B169" s="299"/>
      <c r="C169" s="274" t="s">
        <v>841</v>
      </c>
      <c r="D169" s="274"/>
      <c r="E169" s="274"/>
      <c r="F169" s="297" t="s">
        <v>838</v>
      </c>
      <c r="G169" s="274"/>
      <c r="H169" s="274" t="s">
        <v>878</v>
      </c>
      <c r="I169" s="274" t="s">
        <v>840</v>
      </c>
      <c r="J169" s="274">
        <v>120</v>
      </c>
      <c r="K169" s="322"/>
    </row>
    <row r="170" s="1" customFormat="1" ht="15" customHeight="1">
      <c r="B170" s="299"/>
      <c r="C170" s="274" t="s">
        <v>887</v>
      </c>
      <c r="D170" s="274"/>
      <c r="E170" s="274"/>
      <c r="F170" s="297" t="s">
        <v>838</v>
      </c>
      <c r="G170" s="274"/>
      <c r="H170" s="274" t="s">
        <v>888</v>
      </c>
      <c r="I170" s="274" t="s">
        <v>840</v>
      </c>
      <c r="J170" s="274" t="s">
        <v>889</v>
      </c>
      <c r="K170" s="322"/>
    </row>
    <row r="171" s="1" customFormat="1" ht="15" customHeight="1">
      <c r="B171" s="299"/>
      <c r="C171" s="274" t="s">
        <v>786</v>
      </c>
      <c r="D171" s="274"/>
      <c r="E171" s="274"/>
      <c r="F171" s="297" t="s">
        <v>838</v>
      </c>
      <c r="G171" s="274"/>
      <c r="H171" s="274" t="s">
        <v>905</v>
      </c>
      <c r="I171" s="274" t="s">
        <v>840</v>
      </c>
      <c r="J171" s="274" t="s">
        <v>889</v>
      </c>
      <c r="K171" s="322"/>
    </row>
    <row r="172" s="1" customFormat="1" ht="15" customHeight="1">
      <c r="B172" s="299"/>
      <c r="C172" s="274" t="s">
        <v>843</v>
      </c>
      <c r="D172" s="274"/>
      <c r="E172" s="274"/>
      <c r="F172" s="297" t="s">
        <v>844</v>
      </c>
      <c r="G172" s="274"/>
      <c r="H172" s="274" t="s">
        <v>905</v>
      </c>
      <c r="I172" s="274" t="s">
        <v>840</v>
      </c>
      <c r="J172" s="274">
        <v>50</v>
      </c>
      <c r="K172" s="322"/>
    </row>
    <row r="173" s="1" customFormat="1" ht="15" customHeight="1">
      <c r="B173" s="299"/>
      <c r="C173" s="274" t="s">
        <v>846</v>
      </c>
      <c r="D173" s="274"/>
      <c r="E173" s="274"/>
      <c r="F173" s="297" t="s">
        <v>838</v>
      </c>
      <c r="G173" s="274"/>
      <c r="H173" s="274" t="s">
        <v>905</v>
      </c>
      <c r="I173" s="274" t="s">
        <v>848</v>
      </c>
      <c r="J173" s="274"/>
      <c r="K173" s="322"/>
    </row>
    <row r="174" s="1" customFormat="1" ht="15" customHeight="1">
      <c r="B174" s="299"/>
      <c r="C174" s="274" t="s">
        <v>857</v>
      </c>
      <c r="D174" s="274"/>
      <c r="E174" s="274"/>
      <c r="F174" s="297" t="s">
        <v>844</v>
      </c>
      <c r="G174" s="274"/>
      <c r="H174" s="274" t="s">
        <v>905</v>
      </c>
      <c r="I174" s="274" t="s">
        <v>840</v>
      </c>
      <c r="J174" s="274">
        <v>50</v>
      </c>
      <c r="K174" s="322"/>
    </row>
    <row r="175" s="1" customFormat="1" ht="15" customHeight="1">
      <c r="B175" s="299"/>
      <c r="C175" s="274" t="s">
        <v>865</v>
      </c>
      <c r="D175" s="274"/>
      <c r="E175" s="274"/>
      <c r="F175" s="297" t="s">
        <v>844</v>
      </c>
      <c r="G175" s="274"/>
      <c r="H175" s="274" t="s">
        <v>905</v>
      </c>
      <c r="I175" s="274" t="s">
        <v>840</v>
      </c>
      <c r="J175" s="274">
        <v>50</v>
      </c>
      <c r="K175" s="322"/>
    </row>
    <row r="176" s="1" customFormat="1" ht="15" customHeight="1">
      <c r="B176" s="299"/>
      <c r="C176" s="274" t="s">
        <v>863</v>
      </c>
      <c r="D176" s="274"/>
      <c r="E176" s="274"/>
      <c r="F176" s="297" t="s">
        <v>844</v>
      </c>
      <c r="G176" s="274"/>
      <c r="H176" s="274" t="s">
        <v>905</v>
      </c>
      <c r="I176" s="274" t="s">
        <v>840</v>
      </c>
      <c r="J176" s="274">
        <v>50</v>
      </c>
      <c r="K176" s="322"/>
    </row>
    <row r="177" s="1" customFormat="1" ht="15" customHeight="1">
      <c r="B177" s="299"/>
      <c r="C177" s="274" t="s">
        <v>107</v>
      </c>
      <c r="D177" s="274"/>
      <c r="E177" s="274"/>
      <c r="F177" s="297" t="s">
        <v>838</v>
      </c>
      <c r="G177" s="274"/>
      <c r="H177" s="274" t="s">
        <v>906</v>
      </c>
      <c r="I177" s="274" t="s">
        <v>907</v>
      </c>
      <c r="J177" s="274"/>
      <c r="K177" s="322"/>
    </row>
    <row r="178" s="1" customFormat="1" ht="15" customHeight="1">
      <c r="B178" s="299"/>
      <c r="C178" s="274" t="s">
        <v>57</v>
      </c>
      <c r="D178" s="274"/>
      <c r="E178" s="274"/>
      <c r="F178" s="297" t="s">
        <v>838</v>
      </c>
      <c r="G178" s="274"/>
      <c r="H178" s="274" t="s">
        <v>908</v>
      </c>
      <c r="I178" s="274" t="s">
        <v>909</v>
      </c>
      <c r="J178" s="274">
        <v>1</v>
      </c>
      <c r="K178" s="322"/>
    </row>
    <row r="179" s="1" customFormat="1" ht="15" customHeight="1">
      <c r="B179" s="299"/>
      <c r="C179" s="274" t="s">
        <v>53</v>
      </c>
      <c r="D179" s="274"/>
      <c r="E179" s="274"/>
      <c r="F179" s="297" t="s">
        <v>838</v>
      </c>
      <c r="G179" s="274"/>
      <c r="H179" s="274" t="s">
        <v>910</v>
      </c>
      <c r="I179" s="274" t="s">
        <v>840</v>
      </c>
      <c r="J179" s="274">
        <v>20</v>
      </c>
      <c r="K179" s="322"/>
    </row>
    <row r="180" s="1" customFormat="1" ht="15" customHeight="1">
      <c r="B180" s="299"/>
      <c r="C180" s="274" t="s">
        <v>54</v>
      </c>
      <c r="D180" s="274"/>
      <c r="E180" s="274"/>
      <c r="F180" s="297" t="s">
        <v>838</v>
      </c>
      <c r="G180" s="274"/>
      <c r="H180" s="274" t="s">
        <v>911</v>
      </c>
      <c r="I180" s="274" t="s">
        <v>840</v>
      </c>
      <c r="J180" s="274">
        <v>255</v>
      </c>
      <c r="K180" s="322"/>
    </row>
    <row r="181" s="1" customFormat="1" ht="15" customHeight="1">
      <c r="B181" s="299"/>
      <c r="C181" s="274" t="s">
        <v>108</v>
      </c>
      <c r="D181" s="274"/>
      <c r="E181" s="274"/>
      <c r="F181" s="297" t="s">
        <v>838</v>
      </c>
      <c r="G181" s="274"/>
      <c r="H181" s="274" t="s">
        <v>802</v>
      </c>
      <c r="I181" s="274" t="s">
        <v>840</v>
      </c>
      <c r="J181" s="274">
        <v>10</v>
      </c>
      <c r="K181" s="322"/>
    </row>
    <row r="182" s="1" customFormat="1" ht="15" customHeight="1">
      <c r="B182" s="299"/>
      <c r="C182" s="274" t="s">
        <v>109</v>
      </c>
      <c r="D182" s="274"/>
      <c r="E182" s="274"/>
      <c r="F182" s="297" t="s">
        <v>838</v>
      </c>
      <c r="G182" s="274"/>
      <c r="H182" s="274" t="s">
        <v>912</v>
      </c>
      <c r="I182" s="274" t="s">
        <v>873</v>
      </c>
      <c r="J182" s="274"/>
      <c r="K182" s="322"/>
    </row>
    <row r="183" s="1" customFormat="1" ht="15" customHeight="1">
      <c r="B183" s="299"/>
      <c r="C183" s="274" t="s">
        <v>913</v>
      </c>
      <c r="D183" s="274"/>
      <c r="E183" s="274"/>
      <c r="F183" s="297" t="s">
        <v>838</v>
      </c>
      <c r="G183" s="274"/>
      <c r="H183" s="274" t="s">
        <v>914</v>
      </c>
      <c r="I183" s="274" t="s">
        <v>873</v>
      </c>
      <c r="J183" s="274"/>
      <c r="K183" s="322"/>
    </row>
    <row r="184" s="1" customFormat="1" ht="15" customHeight="1">
      <c r="B184" s="299"/>
      <c r="C184" s="274" t="s">
        <v>902</v>
      </c>
      <c r="D184" s="274"/>
      <c r="E184" s="274"/>
      <c r="F184" s="297" t="s">
        <v>838</v>
      </c>
      <c r="G184" s="274"/>
      <c r="H184" s="274" t="s">
        <v>915</v>
      </c>
      <c r="I184" s="274" t="s">
        <v>873</v>
      </c>
      <c r="J184" s="274"/>
      <c r="K184" s="322"/>
    </row>
    <row r="185" s="1" customFormat="1" ht="15" customHeight="1">
      <c r="B185" s="299"/>
      <c r="C185" s="274" t="s">
        <v>111</v>
      </c>
      <c r="D185" s="274"/>
      <c r="E185" s="274"/>
      <c r="F185" s="297" t="s">
        <v>844</v>
      </c>
      <c r="G185" s="274"/>
      <c r="H185" s="274" t="s">
        <v>916</v>
      </c>
      <c r="I185" s="274" t="s">
        <v>840</v>
      </c>
      <c r="J185" s="274">
        <v>50</v>
      </c>
      <c r="K185" s="322"/>
    </row>
    <row r="186" s="1" customFormat="1" ht="15" customHeight="1">
      <c r="B186" s="299"/>
      <c r="C186" s="274" t="s">
        <v>917</v>
      </c>
      <c r="D186" s="274"/>
      <c r="E186" s="274"/>
      <c r="F186" s="297" t="s">
        <v>844</v>
      </c>
      <c r="G186" s="274"/>
      <c r="H186" s="274" t="s">
        <v>918</v>
      </c>
      <c r="I186" s="274" t="s">
        <v>919</v>
      </c>
      <c r="J186" s="274"/>
      <c r="K186" s="322"/>
    </row>
    <row r="187" s="1" customFormat="1" ht="15" customHeight="1">
      <c r="B187" s="299"/>
      <c r="C187" s="274" t="s">
        <v>920</v>
      </c>
      <c r="D187" s="274"/>
      <c r="E187" s="274"/>
      <c r="F187" s="297" t="s">
        <v>844</v>
      </c>
      <c r="G187" s="274"/>
      <c r="H187" s="274" t="s">
        <v>921</v>
      </c>
      <c r="I187" s="274" t="s">
        <v>919</v>
      </c>
      <c r="J187" s="274"/>
      <c r="K187" s="322"/>
    </row>
    <row r="188" s="1" customFormat="1" ht="15" customHeight="1">
      <c r="B188" s="299"/>
      <c r="C188" s="274" t="s">
        <v>922</v>
      </c>
      <c r="D188" s="274"/>
      <c r="E188" s="274"/>
      <c r="F188" s="297" t="s">
        <v>844</v>
      </c>
      <c r="G188" s="274"/>
      <c r="H188" s="274" t="s">
        <v>923</v>
      </c>
      <c r="I188" s="274" t="s">
        <v>919</v>
      </c>
      <c r="J188" s="274"/>
      <c r="K188" s="322"/>
    </row>
    <row r="189" s="1" customFormat="1" ht="15" customHeight="1">
      <c r="B189" s="299"/>
      <c r="C189" s="335" t="s">
        <v>924</v>
      </c>
      <c r="D189" s="274"/>
      <c r="E189" s="274"/>
      <c r="F189" s="297" t="s">
        <v>844</v>
      </c>
      <c r="G189" s="274"/>
      <c r="H189" s="274" t="s">
        <v>925</v>
      </c>
      <c r="I189" s="274" t="s">
        <v>926</v>
      </c>
      <c r="J189" s="336" t="s">
        <v>927</v>
      </c>
      <c r="K189" s="322"/>
    </row>
    <row r="190" s="1" customFormat="1" ht="15" customHeight="1">
      <c r="B190" s="299"/>
      <c r="C190" s="335" t="s">
        <v>42</v>
      </c>
      <c r="D190" s="274"/>
      <c r="E190" s="274"/>
      <c r="F190" s="297" t="s">
        <v>838</v>
      </c>
      <c r="G190" s="274"/>
      <c r="H190" s="271" t="s">
        <v>928</v>
      </c>
      <c r="I190" s="274" t="s">
        <v>929</v>
      </c>
      <c r="J190" s="274"/>
      <c r="K190" s="322"/>
    </row>
    <row r="191" s="1" customFormat="1" ht="15" customHeight="1">
      <c r="B191" s="299"/>
      <c r="C191" s="335" t="s">
        <v>930</v>
      </c>
      <c r="D191" s="274"/>
      <c r="E191" s="274"/>
      <c r="F191" s="297" t="s">
        <v>838</v>
      </c>
      <c r="G191" s="274"/>
      <c r="H191" s="274" t="s">
        <v>931</v>
      </c>
      <c r="I191" s="274" t="s">
        <v>873</v>
      </c>
      <c r="J191" s="274"/>
      <c r="K191" s="322"/>
    </row>
    <row r="192" s="1" customFormat="1" ht="15" customHeight="1">
      <c r="B192" s="299"/>
      <c r="C192" s="335" t="s">
        <v>932</v>
      </c>
      <c r="D192" s="274"/>
      <c r="E192" s="274"/>
      <c r="F192" s="297" t="s">
        <v>838</v>
      </c>
      <c r="G192" s="274"/>
      <c r="H192" s="274" t="s">
        <v>933</v>
      </c>
      <c r="I192" s="274" t="s">
        <v>873</v>
      </c>
      <c r="J192" s="274"/>
      <c r="K192" s="322"/>
    </row>
    <row r="193" s="1" customFormat="1" ht="15" customHeight="1">
      <c r="B193" s="299"/>
      <c r="C193" s="335" t="s">
        <v>934</v>
      </c>
      <c r="D193" s="274"/>
      <c r="E193" s="274"/>
      <c r="F193" s="297" t="s">
        <v>844</v>
      </c>
      <c r="G193" s="274"/>
      <c r="H193" s="274" t="s">
        <v>935</v>
      </c>
      <c r="I193" s="274" t="s">
        <v>873</v>
      </c>
      <c r="J193" s="274"/>
      <c r="K193" s="322"/>
    </row>
    <row r="194" s="1" customFormat="1" ht="15" customHeight="1">
      <c r="B194" s="328"/>
      <c r="C194" s="337"/>
      <c r="D194" s="308"/>
      <c r="E194" s="308"/>
      <c r="F194" s="308"/>
      <c r="G194" s="308"/>
      <c r="H194" s="308"/>
      <c r="I194" s="308"/>
      <c r="J194" s="308"/>
      <c r="K194" s="329"/>
    </row>
    <row r="195" s="1" customFormat="1" ht="18.75" customHeight="1">
      <c r="B195" s="310"/>
      <c r="C195" s="320"/>
      <c r="D195" s="320"/>
      <c r="E195" s="320"/>
      <c r="F195" s="330"/>
      <c r="G195" s="320"/>
      <c r="H195" s="320"/>
      <c r="I195" s="320"/>
      <c r="J195" s="320"/>
      <c r="K195" s="310"/>
    </row>
    <row r="196" s="1" customFormat="1" ht="18.75" customHeight="1">
      <c r="B196" s="310"/>
      <c r="C196" s="320"/>
      <c r="D196" s="320"/>
      <c r="E196" s="320"/>
      <c r="F196" s="330"/>
      <c r="G196" s="320"/>
      <c r="H196" s="320"/>
      <c r="I196" s="320"/>
      <c r="J196" s="320"/>
      <c r="K196" s="310"/>
    </row>
    <row r="197" s="1" customFormat="1" ht="18.75" customHeight="1">
      <c r="B197" s="282"/>
      <c r="C197" s="282"/>
      <c r="D197" s="282"/>
      <c r="E197" s="282"/>
      <c r="F197" s="282"/>
      <c r="G197" s="282"/>
      <c r="H197" s="282"/>
      <c r="I197" s="282"/>
      <c r="J197" s="282"/>
      <c r="K197" s="282"/>
    </row>
    <row r="198" s="1" customFormat="1" ht="13.5">
      <c r="B198" s="261"/>
      <c r="C198" s="262"/>
      <c r="D198" s="262"/>
      <c r="E198" s="262"/>
      <c r="F198" s="262"/>
      <c r="G198" s="262"/>
      <c r="H198" s="262"/>
      <c r="I198" s="262"/>
      <c r="J198" s="262"/>
      <c r="K198" s="263"/>
    </row>
    <row r="199" s="1" customFormat="1" ht="21">
      <c r="B199" s="264"/>
      <c r="C199" s="265" t="s">
        <v>936</v>
      </c>
      <c r="D199" s="265"/>
      <c r="E199" s="265"/>
      <c r="F199" s="265"/>
      <c r="G199" s="265"/>
      <c r="H199" s="265"/>
      <c r="I199" s="265"/>
      <c r="J199" s="265"/>
      <c r="K199" s="266"/>
    </row>
    <row r="200" s="1" customFormat="1" ht="25.5" customHeight="1">
      <c r="B200" s="264"/>
      <c r="C200" s="338" t="s">
        <v>937</v>
      </c>
      <c r="D200" s="338"/>
      <c r="E200" s="338"/>
      <c r="F200" s="338" t="s">
        <v>938</v>
      </c>
      <c r="G200" s="339"/>
      <c r="H200" s="338" t="s">
        <v>939</v>
      </c>
      <c r="I200" s="338"/>
      <c r="J200" s="338"/>
      <c r="K200" s="266"/>
    </row>
    <row r="201" s="1" customFormat="1" ht="5.25" customHeight="1">
      <c r="B201" s="299"/>
      <c r="C201" s="294"/>
      <c r="D201" s="294"/>
      <c r="E201" s="294"/>
      <c r="F201" s="294"/>
      <c r="G201" s="320"/>
      <c r="H201" s="294"/>
      <c r="I201" s="294"/>
      <c r="J201" s="294"/>
      <c r="K201" s="322"/>
    </row>
    <row r="202" s="1" customFormat="1" ht="15" customHeight="1">
      <c r="B202" s="299"/>
      <c r="C202" s="274" t="s">
        <v>929</v>
      </c>
      <c r="D202" s="274"/>
      <c r="E202" s="274"/>
      <c r="F202" s="297" t="s">
        <v>43</v>
      </c>
      <c r="G202" s="274"/>
      <c r="H202" s="274" t="s">
        <v>940</v>
      </c>
      <c r="I202" s="274"/>
      <c r="J202" s="274"/>
      <c r="K202" s="322"/>
    </row>
    <row r="203" s="1" customFormat="1" ht="15" customHeight="1">
      <c r="B203" s="299"/>
      <c r="C203" s="274"/>
      <c r="D203" s="274"/>
      <c r="E203" s="274"/>
      <c r="F203" s="297" t="s">
        <v>44</v>
      </c>
      <c r="G203" s="274"/>
      <c r="H203" s="274" t="s">
        <v>941</v>
      </c>
      <c r="I203" s="274"/>
      <c r="J203" s="274"/>
      <c r="K203" s="322"/>
    </row>
    <row r="204" s="1" customFormat="1" ht="15" customHeight="1">
      <c r="B204" s="299"/>
      <c r="C204" s="274"/>
      <c r="D204" s="274"/>
      <c r="E204" s="274"/>
      <c r="F204" s="297" t="s">
        <v>47</v>
      </c>
      <c r="G204" s="274"/>
      <c r="H204" s="274" t="s">
        <v>942</v>
      </c>
      <c r="I204" s="274"/>
      <c r="J204" s="274"/>
      <c r="K204" s="322"/>
    </row>
    <row r="205" s="1" customFormat="1" ht="15" customHeight="1">
      <c r="B205" s="299"/>
      <c r="C205" s="274"/>
      <c r="D205" s="274"/>
      <c r="E205" s="274"/>
      <c r="F205" s="297" t="s">
        <v>45</v>
      </c>
      <c r="G205" s="274"/>
      <c r="H205" s="274" t="s">
        <v>943</v>
      </c>
      <c r="I205" s="274"/>
      <c r="J205" s="274"/>
      <c r="K205" s="322"/>
    </row>
    <row r="206" s="1" customFormat="1" ht="15" customHeight="1">
      <c r="B206" s="299"/>
      <c r="C206" s="274"/>
      <c r="D206" s="274"/>
      <c r="E206" s="274"/>
      <c r="F206" s="297" t="s">
        <v>46</v>
      </c>
      <c r="G206" s="274"/>
      <c r="H206" s="274" t="s">
        <v>944</v>
      </c>
      <c r="I206" s="274"/>
      <c r="J206" s="274"/>
      <c r="K206" s="322"/>
    </row>
    <row r="207" s="1" customFormat="1" ht="15" customHeight="1">
      <c r="B207" s="299"/>
      <c r="C207" s="274"/>
      <c r="D207" s="274"/>
      <c r="E207" s="274"/>
      <c r="F207" s="297"/>
      <c r="G207" s="274"/>
      <c r="H207" s="274"/>
      <c r="I207" s="274"/>
      <c r="J207" s="274"/>
      <c r="K207" s="322"/>
    </row>
    <row r="208" s="1" customFormat="1" ht="15" customHeight="1">
      <c r="B208" s="299"/>
      <c r="C208" s="274" t="s">
        <v>885</v>
      </c>
      <c r="D208" s="274"/>
      <c r="E208" s="274"/>
      <c r="F208" s="297" t="s">
        <v>79</v>
      </c>
      <c r="G208" s="274"/>
      <c r="H208" s="274" t="s">
        <v>945</v>
      </c>
      <c r="I208" s="274"/>
      <c r="J208" s="274"/>
      <c r="K208" s="322"/>
    </row>
    <row r="209" s="1" customFormat="1" ht="15" customHeight="1">
      <c r="B209" s="299"/>
      <c r="C209" s="274"/>
      <c r="D209" s="274"/>
      <c r="E209" s="274"/>
      <c r="F209" s="297" t="s">
        <v>780</v>
      </c>
      <c r="G209" s="274"/>
      <c r="H209" s="274" t="s">
        <v>781</v>
      </c>
      <c r="I209" s="274"/>
      <c r="J209" s="274"/>
      <c r="K209" s="322"/>
    </row>
    <row r="210" s="1" customFormat="1" ht="15" customHeight="1">
      <c r="B210" s="299"/>
      <c r="C210" s="274"/>
      <c r="D210" s="274"/>
      <c r="E210" s="274"/>
      <c r="F210" s="297" t="s">
        <v>778</v>
      </c>
      <c r="G210" s="274"/>
      <c r="H210" s="274" t="s">
        <v>946</v>
      </c>
      <c r="I210" s="274"/>
      <c r="J210" s="274"/>
      <c r="K210" s="322"/>
    </row>
    <row r="211" s="1" customFormat="1" ht="15" customHeight="1">
      <c r="B211" s="340"/>
      <c r="C211" s="274"/>
      <c r="D211" s="274"/>
      <c r="E211" s="274"/>
      <c r="F211" s="297" t="s">
        <v>782</v>
      </c>
      <c r="G211" s="335"/>
      <c r="H211" s="326" t="s">
        <v>783</v>
      </c>
      <c r="I211" s="326"/>
      <c r="J211" s="326"/>
      <c r="K211" s="341"/>
    </row>
    <row r="212" s="1" customFormat="1" ht="15" customHeight="1">
      <c r="B212" s="340"/>
      <c r="C212" s="274"/>
      <c r="D212" s="274"/>
      <c r="E212" s="274"/>
      <c r="F212" s="297" t="s">
        <v>784</v>
      </c>
      <c r="G212" s="335"/>
      <c r="H212" s="326" t="s">
        <v>947</v>
      </c>
      <c r="I212" s="326"/>
      <c r="J212" s="326"/>
      <c r="K212" s="341"/>
    </row>
    <row r="213" s="1" customFormat="1" ht="15" customHeight="1">
      <c r="B213" s="340"/>
      <c r="C213" s="274"/>
      <c r="D213" s="274"/>
      <c r="E213" s="274"/>
      <c r="F213" s="297"/>
      <c r="G213" s="335"/>
      <c r="H213" s="326"/>
      <c r="I213" s="326"/>
      <c r="J213" s="326"/>
      <c r="K213" s="341"/>
    </row>
    <row r="214" s="1" customFormat="1" ht="15" customHeight="1">
      <c r="B214" s="340"/>
      <c r="C214" s="274" t="s">
        <v>909</v>
      </c>
      <c r="D214" s="274"/>
      <c r="E214" s="274"/>
      <c r="F214" s="297">
        <v>1</v>
      </c>
      <c r="G214" s="335"/>
      <c r="H214" s="326" t="s">
        <v>948</v>
      </c>
      <c r="I214" s="326"/>
      <c r="J214" s="326"/>
      <c r="K214" s="341"/>
    </row>
    <row r="215" s="1" customFormat="1" ht="15" customHeight="1">
      <c r="B215" s="340"/>
      <c r="C215" s="274"/>
      <c r="D215" s="274"/>
      <c r="E215" s="274"/>
      <c r="F215" s="297">
        <v>2</v>
      </c>
      <c r="G215" s="335"/>
      <c r="H215" s="326" t="s">
        <v>949</v>
      </c>
      <c r="I215" s="326"/>
      <c r="J215" s="326"/>
      <c r="K215" s="341"/>
    </row>
    <row r="216" s="1" customFormat="1" ht="15" customHeight="1">
      <c r="B216" s="340"/>
      <c r="C216" s="274"/>
      <c r="D216" s="274"/>
      <c r="E216" s="274"/>
      <c r="F216" s="297">
        <v>3</v>
      </c>
      <c r="G216" s="335"/>
      <c r="H216" s="326" t="s">
        <v>950</v>
      </c>
      <c r="I216" s="326"/>
      <c r="J216" s="326"/>
      <c r="K216" s="341"/>
    </row>
    <row r="217" s="1" customFormat="1" ht="15" customHeight="1">
      <c r="B217" s="340"/>
      <c r="C217" s="274"/>
      <c r="D217" s="274"/>
      <c r="E217" s="274"/>
      <c r="F217" s="297">
        <v>4</v>
      </c>
      <c r="G217" s="335"/>
      <c r="H217" s="326" t="s">
        <v>951</v>
      </c>
      <c r="I217" s="326"/>
      <c r="J217" s="326"/>
      <c r="K217" s="341"/>
    </row>
    <row r="218" s="1" customFormat="1" ht="12.75" customHeight="1">
      <c r="B218" s="342"/>
      <c r="C218" s="343"/>
      <c r="D218" s="343"/>
      <c r="E218" s="343"/>
      <c r="F218" s="343"/>
      <c r="G218" s="343"/>
      <c r="H218" s="343"/>
      <c r="I218" s="343"/>
      <c r="J218" s="343"/>
      <c r="K218" s="34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LAPTOP-1JLMHHIG\vozabal</dc:creator>
  <cp:lastModifiedBy>LAPTOP-1JLMHHIG\vozabal</cp:lastModifiedBy>
  <dcterms:created xsi:type="dcterms:W3CDTF">2023-04-26T05:58:58Z</dcterms:created>
  <dcterms:modified xsi:type="dcterms:W3CDTF">2023-04-26T05:59:05Z</dcterms:modified>
</cp:coreProperties>
</file>